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20" windowWidth="19170" windowHeight="496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<sst xmlns="http://schemas.openxmlformats.org/spreadsheetml/2006/main" count="95" uniqueCount="70">
  <si>
    <t>Beginning Fund Balance</t>
  </si>
  <si>
    <t>Revenues</t>
  </si>
  <si>
    <t>Expenditures</t>
  </si>
  <si>
    <t>Academic Salaries</t>
  </si>
  <si>
    <t>Classified Salaries</t>
  </si>
  <si>
    <t>Benefits</t>
  </si>
  <si>
    <t>Supplies</t>
  </si>
  <si>
    <t>Contracts and Services</t>
  </si>
  <si>
    <t>Capital Outlay</t>
  </si>
  <si>
    <t>Total Expenditures</t>
  </si>
  <si>
    <t>Operating Surplus/(Deficit)</t>
  </si>
  <si>
    <t>Ending Fund Balance</t>
  </si>
  <si>
    <t>Scenario A</t>
  </si>
  <si>
    <t>Scenario B</t>
  </si>
  <si>
    <t>2010-11</t>
  </si>
  <si>
    <t>2009-10</t>
  </si>
  <si>
    <t>2011-12</t>
  </si>
  <si>
    <t>2012-13</t>
  </si>
  <si>
    <t>Step and Column Increases</t>
  </si>
  <si>
    <t>Cost of Living Adjustment (COLA %)</t>
  </si>
  <si>
    <t>CHC/SBVC FTES Split 70/30 through 2012-13</t>
  </si>
  <si>
    <t>Other Assumptions</t>
  </si>
  <si>
    <t>Benefits Increases</t>
  </si>
  <si>
    <t>Supplies Increases</t>
  </si>
  <si>
    <t>Contracts and Services Increases</t>
  </si>
  <si>
    <t>Capital Outlay Increases</t>
  </si>
  <si>
    <t>Budget</t>
  </si>
  <si>
    <t>Academic Salaries Increases (Step&amp; Column+COLA)</t>
  </si>
  <si>
    <t>Classified Salaries Increases (Step &amp; Column+COLA)</t>
  </si>
  <si>
    <t>Constrained Growth (%)</t>
  </si>
  <si>
    <t>Other Outgoing</t>
  </si>
  <si>
    <t>Base Funding Rate Increase</t>
  </si>
  <si>
    <t>Base Funding Increase (Per Noncredit FTES)</t>
  </si>
  <si>
    <t>Part-time Faculty Increase</t>
  </si>
  <si>
    <t>Lottery Funds Increase</t>
  </si>
  <si>
    <t>Interest Income Increase</t>
  </si>
  <si>
    <t>Other Campus Revenue Increase</t>
  </si>
  <si>
    <t>Base Funding Increase (Per Credit FTES)</t>
  </si>
  <si>
    <t>Expenditure Assumptions</t>
  </si>
  <si>
    <t>Revenue Assumptions</t>
  </si>
  <si>
    <t>Revenue, Expenditure, and Other Assumptions</t>
  </si>
  <si>
    <t>District-wide Costs Assessment  Increase</t>
  </si>
  <si>
    <t>Auxiliary Operations Assessment  Increase</t>
  </si>
  <si>
    <t>SERP Costs Assessment Increase</t>
  </si>
  <si>
    <t>District Reserves Assessment Increase</t>
  </si>
  <si>
    <t>All 2009-10 SERP and Position Vacancies Abolished for 2010-11 through 2012-13</t>
  </si>
  <si>
    <t>Base Funding Rate: Total FTES &lt;=10,000 for Multi-College District</t>
  </si>
  <si>
    <t>Total Credit FTES Funding</t>
  </si>
  <si>
    <t>Growth</t>
  </si>
  <si>
    <t>Cost of Living Adjustment (COLA)</t>
  </si>
  <si>
    <t>Part-time Faculty</t>
  </si>
  <si>
    <t>Lottery Funds</t>
  </si>
  <si>
    <t>Interest Income</t>
  </si>
  <si>
    <t>Other Campus Revenue</t>
  </si>
  <si>
    <t>Total Revenues</t>
  </si>
  <si>
    <t>District-wide Costs</t>
  </si>
  <si>
    <t>Auxiliary Operations</t>
  </si>
  <si>
    <t>SERP</t>
  </si>
  <si>
    <t>District Reserve</t>
  </si>
  <si>
    <t>Less Assessments</t>
  </si>
  <si>
    <t>Total Campus Budget</t>
  </si>
  <si>
    <t>Total Noncredit FTES Funding</t>
  </si>
  <si>
    <t xml:space="preserve">N/A </t>
  </si>
  <si>
    <t xml:space="preserve">N/A: change in allocation model </t>
  </si>
  <si>
    <t>District Office Services</t>
  </si>
  <si>
    <t>District Office Services Assessment Increase</t>
  </si>
  <si>
    <t>Notes</t>
  </si>
  <si>
    <r>
      <rPr>
        <u val="single"/>
        <sz val="10"/>
        <rFont val="Arial"/>
        <family val="2"/>
      </rPr>
      <t>Scenario A</t>
    </r>
    <r>
      <rPr>
        <sz val="10"/>
        <rFont val="Arial"/>
        <family val="2"/>
      </rPr>
      <t>: illustrates a "conservative" projection of revenues, assessments, and expenditures.  Line items resulting from State allocations such as FTES Credit and Noncredit Funding rates, Growth allocations, COLA, PT Faculty, Lottery Funds are assumed with 0% increases.  Other line items such as  Interest Income, and Other Campus Revenues are also assumed with 0% increases.  This scenario assumes marginal increases in District assessments and college expenditures.</t>
    </r>
  </si>
  <si>
    <r>
      <rPr>
        <u val="single"/>
        <sz val="10"/>
        <rFont val="Arial"/>
        <family val="2"/>
      </rPr>
      <t>Scenario B</t>
    </r>
    <r>
      <rPr>
        <sz val="10"/>
        <rFont val="Arial"/>
        <family val="2"/>
      </rPr>
      <t>: illustrates an "optimistic" projection of revenues, assessments, and expenditures.  Line items resulting from all allocations including FTES Credit and Noncredit Funding rates, Growth allocations, COLA, PT Faculty, Lottery Funds, Interest Income, and Other Campus Revenues are assumed with varying percent increases based on historical trends.  This scenario assumes moderate increases in District assessments and
college expenditures.</t>
    </r>
  </si>
  <si>
    <t>Scenarios A and B represent a range of scenarios from conservative to optimistic.  The forecast does not account for yearly budget interventions, significant changes in college services, or other District/College changes.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</si>
</sst>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20">
    <font>
      <sz val="10"/>
      <name val="Arial"/>
      <family val="0"/>
    </font>
    <font>
      <b/>
      <sz val="10"/>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9">
    <xf numFmtId="0" fontId="0" fillId="0" borderId="0" xfId="0" applyAlignment="1">
      <alignment/>
    </xf>
    <xf numFmtId="0" fontId="0" fillId="0" borderId="0" xfId="0" applyAlignment="1">
      <alignment wrapText="1"/>
    </xf>
    <xf numFmtId="0" fontId="1" fillId="0" borderId="0" xfId="0" applyFont="1" applyAlignment="1">
      <alignment/>
    </xf>
    <xf numFmtId="0" fontId="0" fillId="0" borderId="10" xfId="0" applyBorder="1" applyAlignment="1">
      <alignment horizontal="center"/>
    </xf>
    <xf numFmtId="6" fontId="0" fillId="0" borderId="0" xfId="0" applyNumberFormat="1" applyAlignment="1">
      <alignment/>
    </xf>
    <xf numFmtId="10" fontId="0" fillId="0" borderId="0" xfId="0" applyNumberFormat="1" applyAlignment="1">
      <alignment/>
    </xf>
    <xf numFmtId="0" fontId="0" fillId="0" borderId="11" xfId="0" applyBorder="1" applyAlignment="1">
      <alignment/>
    </xf>
    <xf numFmtId="6" fontId="0" fillId="0" borderId="11" xfId="0" applyNumberFormat="1" applyBorder="1" applyAlignment="1">
      <alignment/>
    </xf>
    <xf numFmtId="164" fontId="0" fillId="0" borderId="0" xfId="0" applyNumberFormat="1" applyAlignment="1">
      <alignment/>
    </xf>
    <xf numFmtId="0" fontId="0" fillId="0" borderId="0" xfId="0" applyBorder="1" applyAlignment="1">
      <alignment/>
    </xf>
    <xf numFmtId="6" fontId="0" fillId="0" borderId="0" xfId="0" applyNumberFormat="1" applyBorder="1" applyAlignment="1">
      <alignment/>
    </xf>
    <xf numFmtId="6" fontId="1" fillId="0" borderId="0" xfId="0" applyNumberFormat="1" applyFont="1" applyAlignment="1">
      <alignment/>
    </xf>
    <xf numFmtId="164" fontId="0" fillId="0" borderId="0" xfId="0" applyNumberFormat="1" applyFont="1" applyAlignment="1">
      <alignment/>
    </xf>
    <xf numFmtId="0" fontId="0" fillId="0" borderId="0" xfId="0" applyFont="1" applyAlignment="1">
      <alignment/>
    </xf>
    <xf numFmtId="10" fontId="0" fillId="0" borderId="0" xfId="0" applyNumberFormat="1" applyAlignment="1">
      <alignment horizontal="right"/>
    </xf>
    <xf numFmtId="0" fontId="0" fillId="0" borderId="0" xfId="0" applyFont="1" applyBorder="1" applyAlignment="1">
      <alignment/>
    </xf>
    <xf numFmtId="0" fontId="0" fillId="0" borderId="0" xfId="0" applyAlignment="1">
      <alignment horizontal="center"/>
    </xf>
    <xf numFmtId="0" fontId="0" fillId="20" borderId="0" xfId="0" applyFill="1" applyAlignment="1">
      <alignment/>
    </xf>
    <xf numFmtId="0" fontId="0" fillId="0" borderId="11" xfId="0" applyFont="1" applyBorder="1" applyAlignment="1">
      <alignment/>
    </xf>
    <xf numFmtId="0" fontId="0" fillId="0" borderId="0" xfId="0" applyAlignment="1" applyProtection="1">
      <alignment/>
      <protection/>
    </xf>
    <xf numFmtId="6" fontId="0" fillId="0" borderId="0" xfId="0" applyNumberForma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0" fontId="0" fillId="0" borderId="0" xfId="0" applyFont="1" applyAlignment="1" applyProtection="1">
      <alignment/>
      <protection/>
    </xf>
    <xf numFmtId="0" fontId="0" fillId="0" borderId="11" xfId="0" applyBorder="1" applyAlignment="1" applyProtection="1">
      <alignment/>
      <protection/>
    </xf>
    <xf numFmtId="6" fontId="0" fillId="0" borderId="11" xfId="0" applyNumberFormat="1" applyBorder="1" applyAlignment="1" applyProtection="1">
      <alignment/>
      <protection/>
    </xf>
    <xf numFmtId="164" fontId="0" fillId="0" borderId="0" xfId="0" applyNumberFormat="1" applyAlignment="1" applyProtection="1">
      <alignment/>
      <protection/>
    </xf>
    <xf numFmtId="0" fontId="0" fillId="0" borderId="0" xfId="0" applyBorder="1" applyAlignment="1" applyProtection="1">
      <alignment/>
      <protection/>
    </xf>
    <xf numFmtId="164" fontId="0" fillId="0" borderId="0" xfId="0" applyNumberFormat="1" applyBorder="1" applyAlignment="1" applyProtection="1">
      <alignment/>
      <protection/>
    </xf>
    <xf numFmtId="6" fontId="0" fillId="0" borderId="0" xfId="0" applyNumberFormat="1" applyBorder="1" applyAlignment="1" applyProtection="1">
      <alignment/>
      <protection/>
    </xf>
    <xf numFmtId="0" fontId="1" fillId="0" borderId="12" xfId="0" applyFont="1" applyBorder="1" applyAlignment="1">
      <alignment/>
    </xf>
    <xf numFmtId="0" fontId="0" fillId="0" borderId="13" xfId="0" applyBorder="1" applyAlignment="1">
      <alignment/>
    </xf>
    <xf numFmtId="6" fontId="1" fillId="0" borderId="13" xfId="0" applyNumberFormat="1" applyFont="1" applyBorder="1" applyAlignment="1">
      <alignment/>
    </xf>
    <xf numFmtId="0" fontId="1" fillId="0" borderId="13" xfId="0" applyFont="1" applyBorder="1" applyAlignment="1">
      <alignment/>
    </xf>
    <xf numFmtId="6" fontId="1" fillId="0" borderId="14" xfId="0" applyNumberFormat="1" applyFont="1" applyBorder="1" applyAlignment="1">
      <alignment/>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13" xfId="0" applyBorder="1" applyAlignment="1" applyProtection="1">
      <alignment/>
      <protection/>
    </xf>
    <xf numFmtId="6" fontId="1" fillId="0" borderId="13" xfId="0" applyNumberFormat="1" applyFont="1" applyBorder="1" applyAlignment="1" applyProtection="1">
      <alignment/>
      <protection/>
    </xf>
    <xf numFmtId="0" fontId="1" fillId="0" borderId="13" xfId="0" applyFont="1" applyBorder="1" applyAlignment="1" applyProtection="1">
      <alignment/>
      <protection/>
    </xf>
    <xf numFmtId="0" fontId="0" fillId="0" borderId="0" xfId="0" applyFill="1" applyBorder="1" applyAlignment="1" applyProtection="1">
      <alignment/>
      <protection/>
    </xf>
    <xf numFmtId="0" fontId="1" fillId="0" borderId="12" xfId="0" applyFont="1" applyBorder="1" applyAlignment="1" applyProtection="1">
      <alignment/>
      <protection/>
    </xf>
    <xf numFmtId="0" fontId="1" fillId="0" borderId="11" xfId="0" applyFont="1" applyBorder="1" applyAlignment="1">
      <alignment/>
    </xf>
    <xf numFmtId="10" fontId="0" fillId="0" borderId="0" xfId="0" applyNumberFormat="1" applyBorder="1" applyAlignment="1">
      <alignment horizontal="center"/>
    </xf>
    <xf numFmtId="10" fontId="0" fillId="0" borderId="0" xfId="0" applyNumberFormat="1" applyAlignment="1">
      <alignment horizontal="center"/>
    </xf>
    <xf numFmtId="10" fontId="0" fillId="20" borderId="0" xfId="0" applyNumberFormat="1" applyFill="1" applyAlignment="1">
      <alignment horizontal="center"/>
    </xf>
    <xf numFmtId="6" fontId="1" fillId="0" borderId="11" xfId="0" applyNumberFormat="1" applyFont="1" applyBorder="1" applyAlignment="1">
      <alignment/>
    </xf>
    <xf numFmtId="0" fontId="0" fillId="0" borderId="10" xfId="0" applyBorder="1" applyAlignment="1">
      <alignment horizontal="center"/>
    </xf>
    <xf numFmtId="0" fontId="0"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C%20Long%20Range%20Financial%20Plan%20Worksheet%204-12-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
          <cell r="D4">
            <v>0</v>
          </cell>
          <cell r="G4">
            <v>0</v>
          </cell>
          <cell r="P4">
            <v>-1031763.7213160098</v>
          </cell>
          <cell r="S4">
            <v>1227648.953138087</v>
          </cell>
        </row>
        <row r="7">
          <cell r="D7">
            <v>3321545</v>
          </cell>
          <cell r="G7">
            <v>3387975.9</v>
          </cell>
          <cell r="J7">
            <v>3321545</v>
          </cell>
          <cell r="M7">
            <v>3455735.418</v>
          </cell>
          <cell r="P7">
            <v>3321545</v>
          </cell>
          <cell r="S7">
            <v>3524850.12636</v>
          </cell>
        </row>
        <row r="10">
          <cell r="D10">
            <v>18852428.3619</v>
          </cell>
          <cell r="G10">
            <v>19421771.69842938</v>
          </cell>
          <cell r="J10">
            <v>18852428.3619</v>
          </cell>
          <cell r="M10">
            <v>20008309.203721944</v>
          </cell>
          <cell r="P10">
            <v>18852428.3619</v>
          </cell>
          <cell r="S10">
            <v>20612560.141674347</v>
          </cell>
        </row>
        <row r="13">
          <cell r="D13">
            <v>9195.616</v>
          </cell>
          <cell r="G13">
            <v>9473.3236032</v>
          </cell>
          <cell r="J13">
            <v>9195.616</v>
          </cell>
          <cell r="M13">
            <v>9759.417976016639</v>
          </cell>
          <cell r="P13">
            <v>9195.616</v>
          </cell>
          <cell r="S13">
            <v>10054.152398892342</v>
          </cell>
        </row>
        <row r="14">
          <cell r="D14">
            <v>0</v>
          </cell>
          <cell r="G14">
            <v>228192.2092203258</v>
          </cell>
          <cell r="J14">
            <v>0</v>
          </cell>
          <cell r="M14">
            <v>234738.04039697963</v>
          </cell>
          <cell r="P14">
            <v>0</v>
          </cell>
          <cell r="S14">
            <v>241474.64420433238</v>
          </cell>
        </row>
        <row r="15">
          <cell r="D15">
            <v>-84296.04211602</v>
          </cell>
          <cell r="G15">
            <v>-86713.0395037238</v>
          </cell>
          <cell r="J15">
            <v>0</v>
          </cell>
          <cell r="M15">
            <v>469476.08079395926</v>
          </cell>
          <cell r="P15">
            <v>0</v>
          </cell>
          <cell r="S15">
            <v>482949.28840866475</v>
          </cell>
        </row>
        <row r="16">
          <cell r="D16">
            <v>57896</v>
          </cell>
          <cell r="G16">
            <v>57896</v>
          </cell>
          <cell r="J16">
            <v>57896</v>
          </cell>
          <cell r="M16">
            <v>57896</v>
          </cell>
          <cell r="P16">
            <v>57896</v>
          </cell>
          <cell r="S16">
            <v>57896</v>
          </cell>
        </row>
        <row r="17">
          <cell r="D17">
            <v>423367</v>
          </cell>
          <cell r="G17">
            <v>423367</v>
          </cell>
          <cell r="J17">
            <v>423367</v>
          </cell>
          <cell r="M17">
            <v>423367</v>
          </cell>
          <cell r="P17">
            <v>423367</v>
          </cell>
          <cell r="S17">
            <v>423367</v>
          </cell>
        </row>
        <row r="18">
          <cell r="D18">
            <v>113034</v>
          </cell>
          <cell r="G18">
            <v>113034</v>
          </cell>
          <cell r="J18">
            <v>113034</v>
          </cell>
          <cell r="M18">
            <v>113034</v>
          </cell>
          <cell r="P18">
            <v>113034</v>
          </cell>
          <cell r="S18">
            <v>113034</v>
          </cell>
        </row>
        <row r="19">
          <cell r="D19">
            <v>332054</v>
          </cell>
          <cell r="G19">
            <v>332054</v>
          </cell>
          <cell r="J19">
            <v>332054</v>
          </cell>
          <cell r="M19">
            <v>332054</v>
          </cell>
          <cell r="P19">
            <v>332054</v>
          </cell>
          <cell r="S19">
            <v>332054</v>
          </cell>
        </row>
        <row r="23">
          <cell r="D23">
            <v>3915706</v>
          </cell>
          <cell r="G23">
            <v>3915706</v>
          </cell>
          <cell r="J23">
            <v>3974441.5899999994</v>
          </cell>
          <cell r="M23">
            <v>4072334.24</v>
          </cell>
          <cell r="P23">
            <v>4034058.213849999</v>
          </cell>
          <cell r="S23">
            <v>4235227.6096</v>
          </cell>
        </row>
        <row r="24">
          <cell r="D24">
            <v>267600</v>
          </cell>
          <cell r="G24">
            <v>267600</v>
          </cell>
          <cell r="J24">
            <v>271614</v>
          </cell>
          <cell r="M24">
            <v>278304</v>
          </cell>
          <cell r="P24">
            <v>275688.20999999996</v>
          </cell>
          <cell r="S24">
            <v>289436.16000000003</v>
          </cell>
        </row>
        <row r="25">
          <cell r="D25">
            <v>561212</v>
          </cell>
          <cell r="G25">
            <v>561212</v>
          </cell>
          <cell r="J25">
            <v>569630.1799999999</v>
          </cell>
          <cell r="M25">
            <v>583660.48</v>
          </cell>
          <cell r="P25">
            <v>578174.6326999998</v>
          </cell>
          <cell r="S25">
            <v>607006.8992</v>
          </cell>
        </row>
        <row r="26">
          <cell r="D26">
            <v>269238</v>
          </cell>
          <cell r="G26">
            <v>269238</v>
          </cell>
          <cell r="J26">
            <v>269238</v>
          </cell>
          <cell r="M26">
            <v>269238</v>
          </cell>
          <cell r="P26">
            <v>269238</v>
          </cell>
          <cell r="S26">
            <v>269238</v>
          </cell>
        </row>
        <row r="27">
          <cell r="D27">
            <v>0</v>
          </cell>
          <cell r="G27">
            <v>0</v>
          </cell>
          <cell r="J27">
            <v>0</v>
          </cell>
          <cell r="M27">
            <v>0</v>
          </cell>
          <cell r="P27">
            <v>0</v>
          </cell>
          <cell r="S27">
            <v>0</v>
          </cell>
        </row>
        <row r="31">
          <cell r="D31">
            <v>9692598</v>
          </cell>
          <cell r="G31">
            <v>9692598</v>
          </cell>
          <cell r="I31">
            <v>0.015</v>
          </cell>
          <cell r="J31">
            <v>9837986.969999999</v>
          </cell>
          <cell r="L31">
            <v>0.035</v>
          </cell>
          <cell r="M31">
            <v>10031838.93</v>
          </cell>
          <cell r="O31">
            <v>0.015</v>
          </cell>
          <cell r="P31">
            <v>9985556.774549998</v>
          </cell>
          <cell r="R31">
            <v>0.035</v>
          </cell>
          <cell r="S31">
            <v>10382953.29255</v>
          </cell>
        </row>
        <row r="32">
          <cell r="D32">
            <v>3390951</v>
          </cell>
          <cell r="G32">
            <v>3390951</v>
          </cell>
          <cell r="I32">
            <v>0.015</v>
          </cell>
          <cell r="J32">
            <v>3441815.2649999997</v>
          </cell>
          <cell r="L32">
            <v>0.035</v>
          </cell>
          <cell r="M32">
            <v>3509634.2849999997</v>
          </cell>
          <cell r="O32">
            <v>0.015</v>
          </cell>
          <cell r="P32">
            <v>3493442.4939749995</v>
          </cell>
          <cell r="R32">
            <v>0.035</v>
          </cell>
          <cell r="S32">
            <v>3632471.4849749994</v>
          </cell>
        </row>
        <row r="33">
          <cell r="D33">
            <v>3293150</v>
          </cell>
          <cell r="G33">
            <v>3293150</v>
          </cell>
          <cell r="I33">
            <v>0.015</v>
          </cell>
          <cell r="J33">
            <v>3342547.2499999995</v>
          </cell>
          <cell r="L33">
            <v>0.05</v>
          </cell>
          <cell r="M33">
            <v>3457807.5</v>
          </cell>
          <cell r="O33">
            <v>0.015</v>
          </cell>
          <cell r="P33">
            <v>3392685.4587499993</v>
          </cell>
          <cell r="R33">
            <v>0.05</v>
          </cell>
          <cell r="S33">
            <v>3630697.875</v>
          </cell>
        </row>
        <row r="34">
          <cell r="D34">
            <v>241234.58</v>
          </cell>
          <cell r="G34">
            <v>241234.58</v>
          </cell>
          <cell r="I34">
            <v>0</v>
          </cell>
          <cell r="J34">
            <v>241234.58</v>
          </cell>
          <cell r="L34">
            <v>0.05</v>
          </cell>
          <cell r="M34">
            <v>253296.309</v>
          </cell>
          <cell r="O34">
            <v>0</v>
          </cell>
          <cell r="P34">
            <v>241234.58</v>
          </cell>
          <cell r="R34">
            <v>0.05</v>
          </cell>
          <cell r="S34">
            <v>265961.12445</v>
          </cell>
        </row>
        <row r="35">
          <cell r="D35">
            <v>1747548</v>
          </cell>
          <cell r="G35">
            <v>1747548</v>
          </cell>
          <cell r="I35">
            <v>0</v>
          </cell>
          <cell r="J35">
            <v>1747548</v>
          </cell>
          <cell r="L35">
            <v>0.05</v>
          </cell>
          <cell r="M35">
            <v>1834925.4000000001</v>
          </cell>
          <cell r="O35">
            <v>0</v>
          </cell>
          <cell r="P35">
            <v>1747548</v>
          </cell>
          <cell r="R35">
            <v>0.05</v>
          </cell>
          <cell r="S35">
            <v>1926671.6700000002</v>
          </cell>
        </row>
        <row r="36">
          <cell r="D36">
            <v>45607.11</v>
          </cell>
          <cell r="G36">
            <v>45607.11</v>
          </cell>
          <cell r="I36">
            <v>0</v>
          </cell>
          <cell r="J36">
            <v>45607.11</v>
          </cell>
          <cell r="L36">
            <v>0.05</v>
          </cell>
          <cell r="M36">
            <v>47887.465500000006</v>
          </cell>
          <cell r="O36">
            <v>0</v>
          </cell>
          <cell r="P36">
            <v>45607.11</v>
          </cell>
          <cell r="R36">
            <v>0.05</v>
          </cell>
          <cell r="S36">
            <v>50281.83877500001</v>
          </cell>
        </row>
        <row r="41">
          <cell r="D41">
            <v>-399620.75421601534</v>
          </cell>
          <cell r="G41">
            <v>462206.4017491862</v>
          </cell>
        </row>
        <row r="46">
          <cell r="D46">
            <v>0</v>
          </cell>
          <cell r="G46">
            <v>0.02</v>
          </cell>
          <cell r="J46">
            <v>0</v>
          </cell>
          <cell r="M46">
            <v>0.02</v>
          </cell>
          <cell r="P46">
            <v>0</v>
          </cell>
          <cell r="S46">
            <v>0.02</v>
          </cell>
        </row>
        <row r="47">
          <cell r="D47">
            <v>0</v>
          </cell>
          <cell r="G47">
            <v>0.02</v>
          </cell>
          <cell r="J47">
            <v>0</v>
          </cell>
          <cell r="M47">
            <v>0.02</v>
          </cell>
          <cell r="P47">
            <v>0</v>
          </cell>
          <cell r="S47">
            <v>0.02</v>
          </cell>
        </row>
        <row r="48">
          <cell r="D48">
            <v>0</v>
          </cell>
          <cell r="G48">
            <v>0.02</v>
          </cell>
          <cell r="J48">
            <v>0</v>
          </cell>
          <cell r="M48">
            <v>0.02</v>
          </cell>
          <cell r="P48">
            <v>0</v>
          </cell>
          <cell r="S48">
            <v>0.02</v>
          </cell>
        </row>
        <row r="49">
          <cell r="D49">
            <v>0</v>
          </cell>
          <cell r="G49">
            <v>0.01</v>
          </cell>
          <cell r="J49">
            <v>0</v>
          </cell>
          <cell r="M49">
            <v>0.01</v>
          </cell>
          <cell r="P49">
            <v>0</v>
          </cell>
          <cell r="S49">
            <v>0.01</v>
          </cell>
        </row>
        <row r="50">
          <cell r="D50">
            <v>-0.0038</v>
          </cell>
          <cell r="G50">
            <v>-0.0038</v>
          </cell>
          <cell r="J50">
            <v>0</v>
          </cell>
          <cell r="M50">
            <v>0.02</v>
          </cell>
          <cell r="P50">
            <v>0</v>
          </cell>
          <cell r="S50">
            <v>0.02</v>
          </cell>
        </row>
        <row r="51">
          <cell r="D51">
            <v>0</v>
          </cell>
          <cell r="G51">
            <v>0</v>
          </cell>
          <cell r="J51">
            <v>0</v>
          </cell>
          <cell r="M51">
            <v>0</v>
          </cell>
          <cell r="P51">
            <v>0</v>
          </cell>
          <cell r="S51">
            <v>0</v>
          </cell>
        </row>
        <row r="52">
          <cell r="D52">
            <v>0</v>
          </cell>
          <cell r="G52">
            <v>0</v>
          </cell>
          <cell r="J52">
            <v>0</v>
          </cell>
          <cell r="M52">
            <v>0</v>
          </cell>
          <cell r="P52">
            <v>0</v>
          </cell>
          <cell r="S52">
            <v>0</v>
          </cell>
        </row>
        <row r="53">
          <cell r="D53">
            <v>0</v>
          </cell>
          <cell r="G53">
            <v>0</v>
          </cell>
          <cell r="J53">
            <v>0</v>
          </cell>
          <cell r="M53">
            <v>0</v>
          </cell>
          <cell r="P53">
            <v>0</v>
          </cell>
          <cell r="S53">
            <v>0</v>
          </cell>
        </row>
        <row r="54">
          <cell r="D54">
            <v>0</v>
          </cell>
          <cell r="G54">
            <v>0</v>
          </cell>
          <cell r="J54">
            <v>0</v>
          </cell>
          <cell r="M54">
            <v>0</v>
          </cell>
          <cell r="P54">
            <v>0</v>
          </cell>
          <cell r="S54">
            <v>0</v>
          </cell>
        </row>
        <row r="55">
          <cell r="D55">
            <v>0</v>
          </cell>
          <cell r="G55">
            <v>0</v>
          </cell>
          <cell r="J55">
            <v>0.015</v>
          </cell>
          <cell r="M55">
            <v>0.04</v>
          </cell>
          <cell r="P55">
            <v>0.015</v>
          </cell>
          <cell r="S55">
            <v>0.04</v>
          </cell>
        </row>
        <row r="56">
          <cell r="D56">
            <v>0</v>
          </cell>
          <cell r="G56">
            <v>0</v>
          </cell>
          <cell r="J56">
            <v>0.015</v>
          </cell>
          <cell r="M56">
            <v>0.04</v>
          </cell>
          <cell r="P56">
            <v>0.015</v>
          </cell>
          <cell r="S56">
            <v>0.04</v>
          </cell>
        </row>
        <row r="57">
          <cell r="D57">
            <v>0</v>
          </cell>
          <cell r="G57">
            <v>0</v>
          </cell>
          <cell r="J57">
            <v>0.015</v>
          </cell>
          <cell r="M57">
            <v>0.04</v>
          </cell>
          <cell r="P57">
            <v>0.015</v>
          </cell>
          <cell r="S57">
            <v>0.04</v>
          </cell>
        </row>
        <row r="58">
          <cell r="D58">
            <v>0</v>
          </cell>
          <cell r="G58">
            <v>0</v>
          </cell>
          <cell r="J58">
            <v>0</v>
          </cell>
          <cell r="M58">
            <v>0</v>
          </cell>
          <cell r="P58">
            <v>0</v>
          </cell>
          <cell r="S58">
            <v>0</v>
          </cell>
        </row>
        <row r="59">
          <cell r="D59">
            <v>0</v>
          </cell>
          <cell r="G59">
            <v>0</v>
          </cell>
          <cell r="J59">
            <v>0</v>
          </cell>
          <cell r="M59">
            <v>0</v>
          </cell>
          <cell r="P59">
            <v>0</v>
          </cell>
          <cell r="S59">
            <v>0</v>
          </cell>
        </row>
        <row r="60">
          <cell r="D60" t="str">
            <v>Included</v>
          </cell>
          <cell r="G60" t="str">
            <v>Included</v>
          </cell>
          <cell r="J60">
            <v>0.015</v>
          </cell>
          <cell r="M60">
            <v>0.015</v>
          </cell>
          <cell r="P60">
            <v>0.015</v>
          </cell>
          <cell r="S60">
            <v>0.015</v>
          </cell>
        </row>
        <row r="61">
          <cell r="D61" t="str">
            <v>Included</v>
          </cell>
          <cell r="G61" t="str">
            <v>Included</v>
          </cell>
        </row>
        <row r="62">
          <cell r="D62" t="str">
            <v>Included</v>
          </cell>
          <cell r="G62" t="str">
            <v>Included</v>
          </cell>
        </row>
        <row r="63">
          <cell r="D63" t="str">
            <v>Included</v>
          </cell>
          <cell r="G63" t="str">
            <v>Included</v>
          </cell>
        </row>
        <row r="64">
          <cell r="D64" t="str">
            <v>Included</v>
          </cell>
          <cell r="G64" t="str">
            <v>Included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4"/>
  <sheetViews>
    <sheetView tabSelected="1" zoomScale="75" zoomScaleNormal="75" zoomScalePageLayoutView="75" workbookViewId="0" topLeftCell="A4">
      <selection activeCell="G29" sqref="G29"/>
    </sheetView>
  </sheetViews>
  <sheetFormatPr defaultColWidth="9.140625" defaultRowHeight="12.75"/>
  <cols>
    <col min="2" max="2" width="32.00390625" style="0" bestFit="1" customWidth="1"/>
    <col min="3" max="3" width="14.57421875" style="0" customWidth="1"/>
    <col min="4" max="4" width="3.8515625" style="0" customWidth="1"/>
    <col min="5" max="5" width="17.00390625" style="0" bestFit="1" customWidth="1"/>
    <col min="6" max="6" width="3.8515625" style="0" customWidth="1"/>
    <col min="7" max="7" width="16.28125" style="0" bestFit="1" customWidth="1"/>
    <col min="8" max="8" width="3.8515625" style="0" customWidth="1"/>
    <col min="9" max="9" width="16.57421875" style="0" bestFit="1" customWidth="1"/>
    <col min="10" max="10" width="3.8515625" style="0" customWidth="1"/>
    <col min="11" max="11" width="16.8515625" style="0" bestFit="1" customWidth="1"/>
    <col min="12" max="12" width="3.8515625" style="0" customWidth="1"/>
    <col min="13" max="13" width="16.57421875" style="0" bestFit="1" customWidth="1"/>
    <col min="14" max="14" width="3.8515625" style="0" customWidth="1"/>
    <col min="15" max="15" width="16.8515625" style="0" bestFit="1" customWidth="1"/>
    <col min="18" max="18" width="11.140625" style="0" bestFit="1" customWidth="1"/>
  </cols>
  <sheetData>
    <row r="1" spans="3:15" ht="13.5" thickBot="1">
      <c r="C1" s="16" t="s">
        <v>15</v>
      </c>
      <c r="E1" s="47" t="s">
        <v>14</v>
      </c>
      <c r="F1" s="47"/>
      <c r="G1" s="47"/>
      <c r="I1" s="47" t="s">
        <v>16</v>
      </c>
      <c r="J1" s="47"/>
      <c r="K1" s="47"/>
      <c r="M1" s="47" t="s">
        <v>17</v>
      </c>
      <c r="N1" s="47"/>
      <c r="O1" s="47"/>
    </row>
    <row r="2" spans="3:15" ht="13.5" thickBot="1">
      <c r="C2" s="3" t="s">
        <v>26</v>
      </c>
      <c r="D2" s="1"/>
      <c r="E2" s="3" t="s">
        <v>12</v>
      </c>
      <c r="G2" s="3" t="s">
        <v>13</v>
      </c>
      <c r="I2" s="3" t="s">
        <v>12</v>
      </c>
      <c r="K2" s="3" t="s">
        <v>13</v>
      </c>
      <c r="M2" s="3" t="s">
        <v>12</v>
      </c>
      <c r="O2" s="3" t="s">
        <v>13</v>
      </c>
    </row>
    <row r="3" spans="1:15" ht="12.75">
      <c r="A3" s="2" t="s">
        <v>0</v>
      </c>
      <c r="E3" s="4">
        <f>'[1]Sheet1'!$D$4</f>
        <v>0</v>
      </c>
      <c r="G3" s="4">
        <f>'[1]Sheet1'!$G$4</f>
        <v>0</v>
      </c>
      <c r="I3" s="4">
        <f>E35</f>
        <v>-399620.75421601534</v>
      </c>
      <c r="K3" s="4">
        <f>G35</f>
        <v>462206.4017491862</v>
      </c>
      <c r="M3" s="4">
        <f>'[1]Sheet1'!$P$4</f>
        <v>-1031763.7213160098</v>
      </c>
      <c r="O3" s="4">
        <f>'[1]Sheet1'!$S$4</f>
        <v>1227648.953138087</v>
      </c>
    </row>
    <row r="4" spans="1:15" ht="12.75">
      <c r="A4" s="2"/>
      <c r="B4" s="19"/>
      <c r="C4" s="19"/>
      <c r="D4" s="19"/>
      <c r="E4" s="20"/>
      <c r="G4" s="4"/>
      <c r="I4" s="4"/>
      <c r="K4" s="4"/>
      <c r="M4" s="4"/>
      <c r="O4" s="4"/>
    </row>
    <row r="5" spans="1:15" ht="12.75">
      <c r="A5" s="42" t="s">
        <v>1</v>
      </c>
      <c r="B5" s="24"/>
      <c r="C5" s="24"/>
      <c r="D5" s="24"/>
      <c r="E5" s="24"/>
      <c r="F5" s="6"/>
      <c r="G5" s="6"/>
      <c r="H5" s="6"/>
      <c r="I5" s="6"/>
      <c r="J5" s="6"/>
      <c r="K5" s="6"/>
      <c r="L5" s="6"/>
      <c r="M5" s="6"/>
      <c r="N5" s="6"/>
      <c r="O5" s="6"/>
    </row>
    <row r="6" spans="2:15" ht="25.5">
      <c r="B6" s="21" t="s">
        <v>46</v>
      </c>
      <c r="C6" s="22" t="s">
        <v>63</v>
      </c>
      <c r="D6" s="19"/>
      <c r="E6" s="20">
        <f>'[1]Sheet1'!$D$7</f>
        <v>3321545</v>
      </c>
      <c r="G6" s="4">
        <f>'[1]Sheet1'!$G$7</f>
        <v>3387975.9</v>
      </c>
      <c r="I6" s="4">
        <f>'[1]Sheet1'!$J$7</f>
        <v>3321545</v>
      </c>
      <c r="K6" s="4">
        <f>'[1]Sheet1'!$M$7</f>
        <v>3455735.418</v>
      </c>
      <c r="M6" s="4">
        <f>'[1]Sheet1'!$P$7</f>
        <v>3321545</v>
      </c>
      <c r="O6" s="4">
        <f>'[1]Sheet1'!$S$7</f>
        <v>3524850.12636</v>
      </c>
    </row>
    <row r="7" spans="2:15" ht="12.75">
      <c r="B7" s="23" t="s">
        <v>47</v>
      </c>
      <c r="C7" s="22" t="s">
        <v>62</v>
      </c>
      <c r="D7" s="19"/>
      <c r="E7" s="20">
        <f>'[1]Sheet1'!$D$10</f>
        <v>18852428.3619</v>
      </c>
      <c r="G7" s="4">
        <f>'[1]Sheet1'!$G$10</f>
        <v>19421771.69842938</v>
      </c>
      <c r="I7" s="4">
        <f>'[1]Sheet1'!$J$10</f>
        <v>18852428.3619</v>
      </c>
      <c r="K7" s="4">
        <f>'[1]Sheet1'!$M$10</f>
        <v>20008309.203721944</v>
      </c>
      <c r="M7" s="4">
        <f>'[1]Sheet1'!$P$10</f>
        <v>18852428.3619</v>
      </c>
      <c r="O7" s="4">
        <f>'[1]Sheet1'!$S$10</f>
        <v>20612560.141674347</v>
      </c>
    </row>
    <row r="8" spans="2:15" ht="12.75">
      <c r="B8" s="23" t="s">
        <v>61</v>
      </c>
      <c r="C8" s="22" t="s">
        <v>62</v>
      </c>
      <c r="D8" s="19"/>
      <c r="E8" s="20">
        <f>'[1]Sheet1'!$D$13</f>
        <v>9195.616</v>
      </c>
      <c r="G8" s="4">
        <f>'[1]Sheet1'!$G$13</f>
        <v>9473.3236032</v>
      </c>
      <c r="I8" s="4">
        <f>'[1]Sheet1'!$J$13</f>
        <v>9195.616</v>
      </c>
      <c r="K8" s="4">
        <f>'[1]Sheet1'!$M$13</f>
        <v>9759.417976016639</v>
      </c>
      <c r="M8" s="4">
        <f>'[1]Sheet1'!$P$13</f>
        <v>9195.616</v>
      </c>
      <c r="O8" s="4">
        <f>'[1]Sheet1'!$S$13</f>
        <v>10054.152398892342</v>
      </c>
    </row>
    <row r="9" spans="2:15" ht="12.75">
      <c r="B9" s="23" t="s">
        <v>48</v>
      </c>
      <c r="C9" s="22" t="s">
        <v>62</v>
      </c>
      <c r="D9" s="19"/>
      <c r="E9" s="20">
        <f>'[1]Sheet1'!$D$14</f>
        <v>0</v>
      </c>
      <c r="G9" s="4">
        <f>'[1]Sheet1'!$G$14</f>
        <v>228192.2092203258</v>
      </c>
      <c r="I9" s="4">
        <f>'[1]Sheet1'!$J$14</f>
        <v>0</v>
      </c>
      <c r="K9" s="4">
        <f>'[1]Sheet1'!$M$14</f>
        <v>234738.04039697963</v>
      </c>
      <c r="M9" s="4">
        <f>'[1]Sheet1'!$P$14</f>
        <v>0</v>
      </c>
      <c r="O9" s="4">
        <f>'[1]Sheet1'!$S$14</f>
        <v>241474.64420433238</v>
      </c>
    </row>
    <row r="10" spans="2:15" ht="12.75">
      <c r="B10" s="23" t="s">
        <v>49</v>
      </c>
      <c r="C10" s="22" t="s">
        <v>62</v>
      </c>
      <c r="D10" s="19"/>
      <c r="E10" s="20">
        <f>'[1]Sheet1'!$D$15</f>
        <v>-84296.04211602</v>
      </c>
      <c r="G10" s="4">
        <f>'[1]Sheet1'!$G$15</f>
        <v>-86713.0395037238</v>
      </c>
      <c r="I10" s="4">
        <f>'[1]Sheet1'!$J$15</f>
        <v>0</v>
      </c>
      <c r="K10" s="4">
        <f>'[1]Sheet1'!$M$15</f>
        <v>469476.08079395926</v>
      </c>
      <c r="M10" s="4">
        <f>'[1]Sheet1'!$P$15</f>
        <v>0</v>
      </c>
      <c r="O10" s="4">
        <f>'[1]Sheet1'!$S$15</f>
        <v>482949.28840866475</v>
      </c>
    </row>
    <row r="11" spans="2:15" ht="12.75">
      <c r="B11" s="23" t="s">
        <v>50</v>
      </c>
      <c r="C11" s="22" t="s">
        <v>62</v>
      </c>
      <c r="D11" s="19"/>
      <c r="E11" s="20">
        <f>'[1]Sheet1'!$D$16</f>
        <v>57896</v>
      </c>
      <c r="G11" s="4">
        <f>'[1]Sheet1'!$G$16</f>
        <v>57896</v>
      </c>
      <c r="I11" s="4">
        <f>'[1]Sheet1'!$J$16</f>
        <v>57896</v>
      </c>
      <c r="K11" s="4">
        <f>'[1]Sheet1'!$M$16</f>
        <v>57896</v>
      </c>
      <c r="M11" s="4">
        <f>'[1]Sheet1'!$P$16</f>
        <v>57896</v>
      </c>
      <c r="O11" s="4">
        <f>'[1]Sheet1'!$S$16</f>
        <v>57896</v>
      </c>
    </row>
    <row r="12" spans="2:15" ht="12.75">
      <c r="B12" s="23" t="s">
        <v>51</v>
      </c>
      <c r="C12" s="22" t="s">
        <v>62</v>
      </c>
      <c r="D12" s="19"/>
      <c r="E12" s="20">
        <f>'[1]Sheet1'!$D$17</f>
        <v>423367</v>
      </c>
      <c r="G12" s="4">
        <f>'[1]Sheet1'!$G$17</f>
        <v>423367</v>
      </c>
      <c r="I12" s="4">
        <f>'[1]Sheet1'!$J$17</f>
        <v>423367</v>
      </c>
      <c r="K12" s="4">
        <f>'[1]Sheet1'!$M$17</f>
        <v>423367</v>
      </c>
      <c r="M12" s="4">
        <f>'[1]Sheet1'!$P$17</f>
        <v>423367</v>
      </c>
      <c r="O12" s="4">
        <f>'[1]Sheet1'!$S$17</f>
        <v>423367</v>
      </c>
    </row>
    <row r="13" spans="2:15" ht="12.75">
      <c r="B13" s="23" t="s">
        <v>52</v>
      </c>
      <c r="C13" s="22" t="s">
        <v>62</v>
      </c>
      <c r="D13" s="19"/>
      <c r="E13" s="20">
        <f>'[1]Sheet1'!$D$18</f>
        <v>113034</v>
      </c>
      <c r="G13" s="4">
        <f>'[1]Sheet1'!$G$18</f>
        <v>113034</v>
      </c>
      <c r="I13" s="4">
        <f>'[1]Sheet1'!$J$18</f>
        <v>113034</v>
      </c>
      <c r="K13" s="4">
        <f>'[1]Sheet1'!$M$18</f>
        <v>113034</v>
      </c>
      <c r="M13" s="4">
        <f>'[1]Sheet1'!$P$18</f>
        <v>113034</v>
      </c>
      <c r="O13" s="4">
        <f>'[1]Sheet1'!$S$18</f>
        <v>113034</v>
      </c>
    </row>
    <row r="14" spans="2:15" ht="12.75">
      <c r="B14" s="35" t="s">
        <v>53</v>
      </c>
      <c r="C14" s="36" t="s">
        <v>62</v>
      </c>
      <c r="D14" s="27"/>
      <c r="E14" s="29">
        <f>'[1]Sheet1'!$D$19</f>
        <v>332054</v>
      </c>
      <c r="F14" s="9"/>
      <c r="G14" s="10">
        <f>'[1]Sheet1'!$G$19</f>
        <v>332054</v>
      </c>
      <c r="H14" s="9"/>
      <c r="I14" s="10">
        <f>'[1]Sheet1'!$J$19</f>
        <v>332054</v>
      </c>
      <c r="J14" s="9"/>
      <c r="K14" s="10">
        <f>'[1]Sheet1'!$M$19</f>
        <v>332054</v>
      </c>
      <c r="L14" s="9"/>
      <c r="M14" s="10">
        <f>'[1]Sheet1'!$P$19</f>
        <v>332054</v>
      </c>
      <c r="N14" s="9"/>
      <c r="O14" s="10">
        <f>'[1]Sheet1'!$S$19</f>
        <v>332054</v>
      </c>
    </row>
    <row r="15" spans="1:15" ht="12.75">
      <c r="A15" s="30" t="s">
        <v>54</v>
      </c>
      <c r="B15" s="37"/>
      <c r="C15" s="38">
        <f>C33</f>
        <v>18328114.63</v>
      </c>
      <c r="D15" s="38"/>
      <c r="E15" s="38">
        <f>SUM(E6:E14)</f>
        <v>23025223.935783982</v>
      </c>
      <c r="F15" s="32"/>
      <c r="G15" s="32">
        <f>SUM(G6:G14)</f>
        <v>23887051.091749184</v>
      </c>
      <c r="H15" s="32"/>
      <c r="I15" s="32">
        <f>SUM(I6:I14)</f>
        <v>23109519.977900002</v>
      </c>
      <c r="J15" s="32"/>
      <c r="K15" s="32">
        <f>SUM(K6:K14)</f>
        <v>25104369.160888903</v>
      </c>
      <c r="L15" s="32"/>
      <c r="M15" s="32">
        <f>SUM(M6:M14)</f>
        <v>23109519.977900002</v>
      </c>
      <c r="N15" s="32"/>
      <c r="O15" s="34">
        <f>SUM(O6:O14)</f>
        <v>25798239.353046235</v>
      </c>
    </row>
    <row r="16" spans="2:15" ht="12.75">
      <c r="B16" s="19"/>
      <c r="C16" s="19"/>
      <c r="D16" s="19"/>
      <c r="E16" s="20"/>
      <c r="F16" s="4"/>
      <c r="G16" s="4"/>
      <c r="H16" s="4"/>
      <c r="I16" s="4"/>
      <c r="J16" s="4"/>
      <c r="K16" s="4"/>
      <c r="L16" s="4"/>
      <c r="M16" s="4"/>
      <c r="N16" s="4"/>
      <c r="O16" s="4"/>
    </row>
    <row r="17" spans="1:15" ht="12.75">
      <c r="A17" s="42" t="s">
        <v>59</v>
      </c>
      <c r="B17" s="24"/>
      <c r="C17" s="24"/>
      <c r="D17" s="24"/>
      <c r="E17" s="25"/>
      <c r="F17" s="7"/>
      <c r="G17" s="7"/>
      <c r="H17" s="7"/>
      <c r="I17" s="7"/>
      <c r="J17" s="7"/>
      <c r="K17" s="7"/>
      <c r="L17" s="7"/>
      <c r="M17" s="7"/>
      <c r="N17" s="7"/>
      <c r="O17" s="7"/>
    </row>
    <row r="18" spans="2:15" ht="12.75">
      <c r="B18" s="23" t="s">
        <v>64</v>
      </c>
      <c r="C18" s="22" t="s">
        <v>62</v>
      </c>
      <c r="D18" s="19"/>
      <c r="E18" s="20">
        <f>'[1]Sheet1'!$D$23</f>
        <v>3915706</v>
      </c>
      <c r="F18" s="4"/>
      <c r="G18" s="4">
        <f>'[1]Sheet1'!$G$23</f>
        <v>3915706</v>
      </c>
      <c r="H18" s="4"/>
      <c r="I18" s="4">
        <f>'[1]Sheet1'!$J$23</f>
        <v>3974441.5899999994</v>
      </c>
      <c r="J18" s="4"/>
      <c r="K18" s="4">
        <f>'[1]Sheet1'!$M$23</f>
        <v>4072334.24</v>
      </c>
      <c r="L18" s="4"/>
      <c r="M18" s="4">
        <f>'[1]Sheet1'!$P$23</f>
        <v>4034058.213849999</v>
      </c>
      <c r="N18" s="4"/>
      <c r="O18" s="4">
        <f>'[1]Sheet1'!$S$23</f>
        <v>4235227.6096</v>
      </c>
    </row>
    <row r="19" spans="2:15" ht="12.75">
      <c r="B19" s="23" t="s">
        <v>55</v>
      </c>
      <c r="C19" s="22" t="s">
        <v>62</v>
      </c>
      <c r="D19" s="19"/>
      <c r="E19" s="20">
        <f>'[1]Sheet1'!$D$24</f>
        <v>267600</v>
      </c>
      <c r="F19" s="4"/>
      <c r="G19" s="4">
        <f>'[1]Sheet1'!$G$24</f>
        <v>267600</v>
      </c>
      <c r="H19" s="4"/>
      <c r="I19" s="4">
        <f>'[1]Sheet1'!$J$24</f>
        <v>271614</v>
      </c>
      <c r="J19" s="4"/>
      <c r="K19" s="4">
        <f>'[1]Sheet1'!$M$24</f>
        <v>278304</v>
      </c>
      <c r="L19" s="4"/>
      <c r="M19" s="4">
        <f>'[1]Sheet1'!$P$24</f>
        <v>275688.20999999996</v>
      </c>
      <c r="N19" s="4"/>
      <c r="O19" s="4">
        <f>'[1]Sheet1'!$S$24</f>
        <v>289436.16000000003</v>
      </c>
    </row>
    <row r="20" spans="2:15" ht="12.75">
      <c r="B20" s="23" t="s">
        <v>56</v>
      </c>
      <c r="C20" s="22" t="s">
        <v>62</v>
      </c>
      <c r="D20" s="19"/>
      <c r="E20" s="20">
        <f>'[1]Sheet1'!$D$25</f>
        <v>561212</v>
      </c>
      <c r="F20" s="4"/>
      <c r="G20" s="4">
        <f>'[1]Sheet1'!$G$25</f>
        <v>561212</v>
      </c>
      <c r="H20" s="4"/>
      <c r="I20" s="4">
        <f>'[1]Sheet1'!$J$25</f>
        <v>569630.1799999999</v>
      </c>
      <c r="J20" s="4"/>
      <c r="K20" s="4">
        <f>'[1]Sheet1'!$M$25</f>
        <v>583660.48</v>
      </c>
      <c r="L20" s="4"/>
      <c r="M20" s="4">
        <f>'[1]Sheet1'!$P$25</f>
        <v>578174.6326999998</v>
      </c>
      <c r="N20" s="4"/>
      <c r="O20" s="4">
        <f>'[1]Sheet1'!$S$25</f>
        <v>607006.8992</v>
      </c>
    </row>
    <row r="21" spans="2:15" ht="12.75">
      <c r="B21" s="23" t="s">
        <v>57</v>
      </c>
      <c r="C21" s="22" t="s">
        <v>62</v>
      </c>
      <c r="D21" s="19"/>
      <c r="E21" s="20">
        <f>'[1]Sheet1'!$D$26</f>
        <v>269238</v>
      </c>
      <c r="F21" s="4"/>
      <c r="G21" s="4">
        <f>'[1]Sheet1'!$G$26</f>
        <v>269238</v>
      </c>
      <c r="H21" s="4"/>
      <c r="I21" s="4">
        <f>'[1]Sheet1'!$J$26</f>
        <v>269238</v>
      </c>
      <c r="J21" s="4"/>
      <c r="K21" s="4">
        <f>'[1]Sheet1'!$M$26</f>
        <v>269238</v>
      </c>
      <c r="L21" s="4"/>
      <c r="M21" s="4">
        <f>'[1]Sheet1'!$P$26</f>
        <v>269238</v>
      </c>
      <c r="N21" s="4"/>
      <c r="O21" s="4">
        <f>'[1]Sheet1'!$S$26</f>
        <v>269238</v>
      </c>
    </row>
    <row r="22" spans="2:15" ht="12.75">
      <c r="B22" s="35" t="s">
        <v>58</v>
      </c>
      <c r="C22" s="36" t="s">
        <v>62</v>
      </c>
      <c r="D22" s="27"/>
      <c r="E22" s="29">
        <f>'[1]Sheet1'!$D$27</f>
        <v>0</v>
      </c>
      <c r="F22" s="10"/>
      <c r="G22" s="10">
        <f>'[1]Sheet1'!$G$27</f>
        <v>0</v>
      </c>
      <c r="H22" s="10"/>
      <c r="I22" s="10">
        <f>'[1]Sheet1'!$J$27</f>
        <v>0</v>
      </c>
      <c r="J22" s="10"/>
      <c r="K22" s="10">
        <f>'[1]Sheet1'!$M$27</f>
        <v>0</v>
      </c>
      <c r="L22" s="10"/>
      <c r="M22" s="10">
        <f>'[1]Sheet1'!$P$27</f>
        <v>0</v>
      </c>
      <c r="N22" s="10"/>
      <c r="O22" s="10">
        <f>'[1]Sheet1'!$S$27</f>
        <v>0</v>
      </c>
    </row>
    <row r="23" spans="1:15" ht="12.75">
      <c r="A23" s="30" t="s">
        <v>60</v>
      </c>
      <c r="B23" s="37"/>
      <c r="C23" s="38">
        <f>C15</f>
        <v>18328114.63</v>
      </c>
      <c r="D23" s="39"/>
      <c r="E23" s="38">
        <f>E15-(E18+E19+E20+E21+E22)</f>
        <v>18011467.935783982</v>
      </c>
      <c r="F23" s="32"/>
      <c r="G23" s="32">
        <f>G15-(G18+G19+G20+G21+G22)</f>
        <v>18873295.091749184</v>
      </c>
      <c r="H23" s="32"/>
      <c r="I23" s="32">
        <f>I15-(I18+I19+I20+I21+I22)</f>
        <v>18024596.207900003</v>
      </c>
      <c r="J23" s="32"/>
      <c r="K23" s="32">
        <f>K15-(K18+K19+K20+K21+K22)</f>
        <v>19900832.440888904</v>
      </c>
      <c r="L23" s="32"/>
      <c r="M23" s="32">
        <f>M15-(M18+M19+M20+M21+M22)</f>
        <v>17952360.921350002</v>
      </c>
      <c r="N23" s="32"/>
      <c r="O23" s="34">
        <f>O15-(O18+O19+O20+O21+O22)</f>
        <v>20397330.684246235</v>
      </c>
    </row>
    <row r="24" spans="2:15" ht="12.75">
      <c r="B24" s="19"/>
      <c r="C24" s="19"/>
      <c r="D24" s="19"/>
      <c r="E24" s="20"/>
      <c r="F24" s="4"/>
      <c r="G24" s="4"/>
      <c r="H24" s="4"/>
      <c r="I24" s="4"/>
      <c r="J24" s="4"/>
      <c r="K24" s="4"/>
      <c r="L24" s="4"/>
      <c r="M24" s="4"/>
      <c r="N24" s="4"/>
      <c r="O24" s="4"/>
    </row>
    <row r="25" spans="1:15" ht="12.75">
      <c r="A25" s="42" t="s">
        <v>2</v>
      </c>
      <c r="B25" s="24"/>
      <c r="C25" s="24"/>
      <c r="D25" s="24"/>
      <c r="E25" s="25"/>
      <c r="F25" s="7"/>
      <c r="G25" s="7"/>
      <c r="H25" s="7"/>
      <c r="I25" s="7"/>
      <c r="J25" s="7"/>
      <c r="K25" s="7"/>
      <c r="L25" s="7"/>
      <c r="M25" s="7"/>
      <c r="N25" s="7"/>
      <c r="O25" s="7"/>
    </row>
    <row r="26" spans="2:18" ht="12.75">
      <c r="B26" s="19" t="s">
        <v>3</v>
      </c>
      <c r="C26" s="26">
        <v>8994156</v>
      </c>
      <c r="D26" s="19"/>
      <c r="E26" s="20">
        <f>'[1]Sheet1'!$D$31</f>
        <v>9692598</v>
      </c>
      <c r="F26" s="4"/>
      <c r="G26" s="4">
        <f>'[1]Sheet1'!$G$31</f>
        <v>9692598</v>
      </c>
      <c r="H26" s="4"/>
      <c r="I26" s="4">
        <f>'[1]Sheet1'!$J$31</f>
        <v>9837986.969999999</v>
      </c>
      <c r="J26" s="4"/>
      <c r="K26" s="4">
        <f>'[1]Sheet1'!$M$31</f>
        <v>10031838.93</v>
      </c>
      <c r="L26" s="4"/>
      <c r="M26" s="4">
        <f>'[1]Sheet1'!$P$31</f>
        <v>9985556.774549998</v>
      </c>
      <c r="N26" s="4"/>
      <c r="O26" s="4">
        <f>'[1]Sheet1'!$S$31</f>
        <v>10382953.29255</v>
      </c>
      <c r="R26" s="8"/>
    </row>
    <row r="27" spans="2:18" ht="12.75">
      <c r="B27" s="19" t="s">
        <v>4</v>
      </c>
      <c r="C27" s="26">
        <v>4035441.72</v>
      </c>
      <c r="D27" s="19"/>
      <c r="E27" s="20">
        <f>'[1]Sheet1'!$D$32</f>
        <v>3390951</v>
      </c>
      <c r="F27" s="4"/>
      <c r="G27" s="4">
        <f>'[1]Sheet1'!$G$32</f>
        <v>3390951</v>
      </c>
      <c r="H27" s="4"/>
      <c r="I27" s="4">
        <f>'[1]Sheet1'!$J$32</f>
        <v>3441815.2649999997</v>
      </c>
      <c r="J27" s="4"/>
      <c r="K27" s="4">
        <f>'[1]Sheet1'!$M$32</f>
        <v>3509634.2849999997</v>
      </c>
      <c r="L27" s="4"/>
      <c r="M27" s="4">
        <f>'[1]Sheet1'!$P$32</f>
        <v>3493442.4939749995</v>
      </c>
      <c r="N27" s="4"/>
      <c r="O27" s="4">
        <f>'[1]Sheet1'!$S$32</f>
        <v>3632471.4849749994</v>
      </c>
      <c r="R27" s="8"/>
    </row>
    <row r="28" spans="2:18" ht="12.75">
      <c r="B28" s="19" t="s">
        <v>5</v>
      </c>
      <c r="C28" s="26">
        <v>3386540</v>
      </c>
      <c r="D28" s="19"/>
      <c r="E28" s="20">
        <f>'[1]Sheet1'!$D$33</f>
        <v>3293150</v>
      </c>
      <c r="F28" s="4"/>
      <c r="G28" s="4">
        <f>'[1]Sheet1'!$G$33</f>
        <v>3293150</v>
      </c>
      <c r="H28" s="4"/>
      <c r="I28" s="4">
        <f>'[1]Sheet1'!$J$33</f>
        <v>3342547.2499999995</v>
      </c>
      <c r="J28" s="4"/>
      <c r="K28" s="4">
        <f>'[1]Sheet1'!$M$33</f>
        <v>3457807.5</v>
      </c>
      <c r="L28" s="4"/>
      <c r="M28" s="4">
        <f>'[1]Sheet1'!$P$33</f>
        <v>3392685.4587499993</v>
      </c>
      <c r="N28" s="4"/>
      <c r="O28" s="4">
        <f>'[1]Sheet1'!$S$33</f>
        <v>3630697.875</v>
      </c>
      <c r="R28" s="8"/>
    </row>
    <row r="29" spans="2:18" ht="12.75">
      <c r="B29" s="19" t="s">
        <v>6</v>
      </c>
      <c r="C29" s="26">
        <v>241234.58</v>
      </c>
      <c r="D29" s="19"/>
      <c r="E29" s="20">
        <f>'[1]Sheet1'!$D$34</f>
        <v>241234.58</v>
      </c>
      <c r="F29" s="4"/>
      <c r="G29" s="4">
        <f>'[1]Sheet1'!$G$34</f>
        <v>241234.58</v>
      </c>
      <c r="H29" s="4"/>
      <c r="I29" s="4">
        <f>'[1]Sheet1'!$J$34</f>
        <v>241234.58</v>
      </c>
      <c r="J29" s="4"/>
      <c r="K29" s="4">
        <f>'[1]Sheet1'!$M$34</f>
        <v>253296.309</v>
      </c>
      <c r="L29" s="4"/>
      <c r="M29" s="4">
        <f>'[1]Sheet1'!$P$34</f>
        <v>241234.58</v>
      </c>
      <c r="N29" s="4"/>
      <c r="O29" s="4">
        <f>'[1]Sheet1'!$S$34</f>
        <v>265961.12445</v>
      </c>
      <c r="R29" s="12"/>
    </row>
    <row r="30" spans="2:18" ht="12.75">
      <c r="B30" s="19" t="s">
        <v>7</v>
      </c>
      <c r="C30" s="26">
        <v>1412548.22</v>
      </c>
      <c r="D30" s="19"/>
      <c r="E30" s="20">
        <f>'[1]Sheet1'!$D$35</f>
        <v>1747548</v>
      </c>
      <c r="F30" s="4"/>
      <c r="G30" s="4">
        <f>'[1]Sheet1'!$G$35</f>
        <v>1747548</v>
      </c>
      <c r="H30" s="4"/>
      <c r="I30" s="4">
        <f>'[1]Sheet1'!$J$35</f>
        <v>1747548</v>
      </c>
      <c r="J30" s="4"/>
      <c r="K30" s="4">
        <f>'[1]Sheet1'!$M$35</f>
        <v>1834925.4000000001</v>
      </c>
      <c r="L30" s="4"/>
      <c r="M30" s="4">
        <f>'[1]Sheet1'!$P$35</f>
        <v>1747548</v>
      </c>
      <c r="N30" s="4"/>
      <c r="O30" s="4">
        <f>'[1]Sheet1'!$S$35</f>
        <v>1926671.6700000002</v>
      </c>
      <c r="R30" s="8"/>
    </row>
    <row r="31" spans="2:15" ht="12.75">
      <c r="B31" s="27" t="s">
        <v>8</v>
      </c>
      <c r="C31" s="28">
        <v>45607.11</v>
      </c>
      <c r="D31" s="27"/>
      <c r="E31" s="29">
        <f>'[1]Sheet1'!$D$36</f>
        <v>45607.11</v>
      </c>
      <c r="F31" s="10"/>
      <c r="G31" s="10">
        <f>'[1]Sheet1'!$G$36</f>
        <v>45607.11</v>
      </c>
      <c r="H31" s="10"/>
      <c r="I31" s="10">
        <f>'[1]Sheet1'!$J$36</f>
        <v>45607.11</v>
      </c>
      <c r="J31" s="10"/>
      <c r="K31" s="10">
        <f>'[1]Sheet1'!$M$36</f>
        <v>47887.465500000006</v>
      </c>
      <c r="L31" s="10"/>
      <c r="M31" s="10">
        <f>'[1]Sheet1'!$P$36</f>
        <v>45607.11</v>
      </c>
      <c r="N31" s="10"/>
      <c r="O31" s="10">
        <f>'[1]Sheet1'!$S$36</f>
        <v>50281.83877500001</v>
      </c>
    </row>
    <row r="32" spans="2:15" ht="12.75">
      <c r="B32" s="40" t="s">
        <v>30</v>
      </c>
      <c r="C32" s="28">
        <v>212587</v>
      </c>
      <c r="D32" s="27"/>
      <c r="E32" s="29">
        <v>0</v>
      </c>
      <c r="F32" s="10"/>
      <c r="G32" s="10">
        <v>0</v>
      </c>
      <c r="H32" s="10"/>
      <c r="I32" s="10">
        <v>0</v>
      </c>
      <c r="J32" s="10"/>
      <c r="K32" s="10">
        <v>0</v>
      </c>
      <c r="L32" s="10"/>
      <c r="M32" s="10">
        <v>0</v>
      </c>
      <c r="N32" s="10"/>
      <c r="O32" s="10">
        <v>0</v>
      </c>
    </row>
    <row r="33" spans="1:15" ht="12.75">
      <c r="A33" s="41" t="s">
        <v>9</v>
      </c>
      <c r="B33" s="31"/>
      <c r="C33" s="38">
        <f>SUM(C26:C32)</f>
        <v>18328114.63</v>
      </c>
      <c r="D33" s="39"/>
      <c r="E33" s="38">
        <f>SUM(E26:E32)</f>
        <v>18411088.689999998</v>
      </c>
      <c r="F33" s="32"/>
      <c r="G33" s="32">
        <f>SUM(G26:G32)</f>
        <v>18411088.689999998</v>
      </c>
      <c r="H33" s="32"/>
      <c r="I33" s="32">
        <f>SUM(I26:I32)</f>
        <v>18656739.174999997</v>
      </c>
      <c r="J33" s="32"/>
      <c r="K33" s="32">
        <f>SUM(K26:K32)</f>
        <v>19135389.8895</v>
      </c>
      <c r="L33" s="32"/>
      <c r="M33" s="32">
        <f>SUM(M26:M32)</f>
        <v>18906074.417274993</v>
      </c>
      <c r="N33" s="32"/>
      <c r="O33" s="34">
        <f>SUM(O26:O32)</f>
        <v>19889037.28575</v>
      </c>
    </row>
    <row r="34" spans="5:15" ht="12.75">
      <c r="E34" s="4"/>
      <c r="F34" s="4"/>
      <c r="G34" s="4"/>
      <c r="H34" s="4"/>
      <c r="I34" s="4"/>
      <c r="J34" s="4"/>
      <c r="K34" s="4"/>
      <c r="L34" s="4"/>
      <c r="M34" s="4"/>
      <c r="N34" s="4"/>
      <c r="O34" s="4"/>
    </row>
    <row r="35" spans="1:15" ht="12.75">
      <c r="A35" s="30" t="s">
        <v>10</v>
      </c>
      <c r="B35" s="31"/>
      <c r="C35" s="32">
        <f>C15-C33</f>
        <v>0</v>
      </c>
      <c r="D35" s="33"/>
      <c r="E35" s="32">
        <f>E23-E33</f>
        <v>-399620.75421601534</v>
      </c>
      <c r="F35" s="32"/>
      <c r="G35" s="32">
        <f>G23-G33</f>
        <v>462206.4017491862</v>
      </c>
      <c r="H35" s="32"/>
      <c r="I35" s="32">
        <f>I23-I33</f>
        <v>-632142.9670999944</v>
      </c>
      <c r="J35" s="32"/>
      <c r="K35" s="32">
        <f>K23-K33</f>
        <v>765442.5513889045</v>
      </c>
      <c r="L35" s="32"/>
      <c r="M35" s="32">
        <f>M23-M33</f>
        <v>-953713.4959249906</v>
      </c>
      <c r="N35" s="32"/>
      <c r="O35" s="34">
        <f>O23-O33</f>
        <v>508293.3984962329</v>
      </c>
    </row>
    <row r="36" spans="5:15" ht="12.75">
      <c r="E36" s="4"/>
      <c r="F36" s="4"/>
      <c r="G36" s="4"/>
      <c r="H36" s="4"/>
      <c r="I36" s="4"/>
      <c r="J36" s="4"/>
      <c r="K36" s="4"/>
      <c r="L36" s="4"/>
      <c r="M36" s="4"/>
      <c r="N36" s="4"/>
      <c r="O36" s="4"/>
    </row>
    <row r="37" spans="1:15" ht="12.75">
      <c r="A37" s="2" t="s">
        <v>11</v>
      </c>
      <c r="C37" s="11">
        <f>C35</f>
        <v>0</v>
      </c>
      <c r="D37" s="2"/>
      <c r="E37" s="11">
        <f>'[1]Sheet1'!$D$41</f>
        <v>-399620.75421601534</v>
      </c>
      <c r="F37" s="11"/>
      <c r="G37" s="11">
        <f>'[1]Sheet1'!$G$41</f>
        <v>462206.4017491862</v>
      </c>
      <c r="H37" s="11"/>
      <c r="I37" s="11">
        <f>I3+I35</f>
        <v>-1031763.7213160098</v>
      </c>
      <c r="J37" s="11"/>
      <c r="K37" s="11">
        <f>K3+K35</f>
        <v>1227648.9531380907</v>
      </c>
      <c r="L37" s="11"/>
      <c r="M37" s="11">
        <f>M3+M35</f>
        <v>-1985477.2172410004</v>
      </c>
      <c r="N37" s="11"/>
      <c r="O37" s="11">
        <f>O3+O35</f>
        <v>1735942.3516343199</v>
      </c>
    </row>
    <row r="38" spans="1:15" ht="12.75">
      <c r="A38" s="2"/>
      <c r="C38" s="11"/>
      <c r="D38" s="2"/>
      <c r="E38" s="11"/>
      <c r="F38" s="11"/>
      <c r="G38" s="11"/>
      <c r="H38" s="11"/>
      <c r="I38" s="11"/>
      <c r="J38" s="11"/>
      <c r="K38" s="11"/>
      <c r="L38" s="11"/>
      <c r="M38" s="11"/>
      <c r="N38" s="11"/>
      <c r="O38" s="11"/>
    </row>
    <row r="39" spans="1:15" ht="12.75">
      <c r="A39" s="2"/>
      <c r="C39" s="11"/>
      <c r="D39" s="2"/>
      <c r="E39" s="11"/>
      <c r="F39" s="11"/>
      <c r="G39" s="11"/>
      <c r="H39" s="11"/>
      <c r="I39" s="11"/>
      <c r="J39" s="11"/>
      <c r="K39" s="11"/>
      <c r="L39" s="11"/>
      <c r="M39" s="11"/>
      <c r="N39" s="11"/>
      <c r="O39" s="11"/>
    </row>
    <row r="40" spans="1:15" ht="12.75">
      <c r="A40" s="42" t="s">
        <v>66</v>
      </c>
      <c r="B40" s="6"/>
      <c r="C40" s="46"/>
      <c r="D40" s="42"/>
      <c r="E40" s="46"/>
      <c r="F40" s="46"/>
      <c r="G40" s="46"/>
      <c r="H40" s="46"/>
      <c r="I40" s="46"/>
      <c r="J40" s="46"/>
      <c r="K40" s="46"/>
      <c r="L40" s="46"/>
      <c r="M40" s="46"/>
      <c r="N40" s="46"/>
      <c r="O40" s="46"/>
    </row>
    <row r="41" spans="1:15" ht="12.75">
      <c r="A41" s="13" t="s">
        <v>69</v>
      </c>
      <c r="C41" s="11"/>
      <c r="D41" s="2"/>
      <c r="E41" s="11"/>
      <c r="F41" s="11"/>
      <c r="G41" s="11"/>
      <c r="H41" s="11"/>
      <c r="I41" s="11"/>
      <c r="J41" s="11"/>
      <c r="K41" s="11"/>
      <c r="L41" s="11"/>
      <c r="M41" s="11"/>
      <c r="N41" s="11"/>
      <c r="O41" s="11"/>
    </row>
    <row r="42" spans="1:15" ht="12.75">
      <c r="A42" s="13"/>
      <c r="C42" s="11"/>
      <c r="D42" s="2"/>
      <c r="E42" s="11"/>
      <c r="F42" s="11"/>
      <c r="G42" s="11"/>
      <c r="H42" s="11"/>
      <c r="I42" s="11"/>
      <c r="J42" s="11"/>
      <c r="K42" s="11"/>
      <c r="L42" s="11"/>
      <c r="M42" s="11"/>
      <c r="N42" s="11"/>
      <c r="O42" s="11"/>
    </row>
    <row r="43" spans="1:15" ht="38.25" customHeight="1">
      <c r="A43" s="48" t="s">
        <v>67</v>
      </c>
      <c r="B43" s="48"/>
      <c r="C43" s="48"/>
      <c r="D43" s="48"/>
      <c r="E43" s="48"/>
      <c r="F43" s="48"/>
      <c r="G43" s="48"/>
      <c r="H43" s="48"/>
      <c r="I43" s="48"/>
      <c r="J43" s="48"/>
      <c r="K43" s="48"/>
      <c r="L43" s="48"/>
      <c r="M43" s="48"/>
      <c r="N43" s="48"/>
      <c r="O43" s="48"/>
    </row>
    <row r="44" spans="1:15" ht="12.75">
      <c r="A44" s="2"/>
      <c r="C44" s="11"/>
      <c r="D44" s="2"/>
      <c r="E44" s="11"/>
      <c r="F44" s="11"/>
      <c r="G44" s="11"/>
      <c r="H44" s="11"/>
      <c r="I44" s="11"/>
      <c r="J44" s="11"/>
      <c r="K44" s="11"/>
      <c r="L44" s="11"/>
      <c r="M44" s="11"/>
      <c r="N44" s="11"/>
      <c r="O44" s="11"/>
    </row>
    <row r="45" spans="1:15" ht="39" customHeight="1">
      <c r="A45" s="48" t="s">
        <v>68</v>
      </c>
      <c r="B45" s="48"/>
      <c r="C45" s="48"/>
      <c r="D45" s="48"/>
      <c r="E45" s="48"/>
      <c r="F45" s="48"/>
      <c r="G45" s="48"/>
      <c r="H45" s="48"/>
      <c r="I45" s="48"/>
      <c r="J45" s="48"/>
      <c r="K45" s="48"/>
      <c r="L45" s="48"/>
      <c r="M45" s="48"/>
      <c r="N45" s="48"/>
      <c r="O45" s="48"/>
    </row>
    <row r="46" spans="1:15" ht="13.5" thickBot="1">
      <c r="A46" s="2" t="s">
        <v>40</v>
      </c>
      <c r="E46" s="47" t="s">
        <v>14</v>
      </c>
      <c r="F46" s="47"/>
      <c r="G46" s="47"/>
      <c r="I46" s="47" t="s">
        <v>16</v>
      </c>
      <c r="J46" s="47"/>
      <c r="K46" s="47"/>
      <c r="M46" s="47" t="s">
        <v>17</v>
      </c>
      <c r="N46" s="47"/>
      <c r="O46" s="47"/>
    </row>
    <row r="47" spans="1:15" ht="13.5" thickBot="1">
      <c r="A47" s="18" t="s">
        <v>39</v>
      </c>
      <c r="B47" s="6"/>
      <c r="C47" s="6"/>
      <c r="E47" s="3" t="s">
        <v>12</v>
      </c>
      <c r="G47" s="3" t="s">
        <v>13</v>
      </c>
      <c r="I47" s="3" t="s">
        <v>12</v>
      </c>
      <c r="K47" s="3" t="s">
        <v>13</v>
      </c>
      <c r="M47" s="3" t="s">
        <v>12</v>
      </c>
      <c r="O47" s="3" t="s">
        <v>13</v>
      </c>
    </row>
    <row r="48" spans="1:15" ht="12.75">
      <c r="A48" s="2"/>
      <c r="B48" t="s">
        <v>31</v>
      </c>
      <c r="E48" s="43">
        <f>'[1]Sheet1'!$D$46</f>
        <v>0</v>
      </c>
      <c r="F48" s="16"/>
      <c r="G48" s="43">
        <f>'[1]Sheet1'!$G$46</f>
        <v>0.02</v>
      </c>
      <c r="H48" s="16"/>
      <c r="I48" s="43">
        <f>'[1]Sheet1'!$J$46</f>
        <v>0</v>
      </c>
      <c r="J48" s="16"/>
      <c r="K48" s="43">
        <f>'[1]Sheet1'!$M$46</f>
        <v>0.02</v>
      </c>
      <c r="L48" s="16"/>
      <c r="M48" s="43">
        <f>'[1]Sheet1'!$P$46</f>
        <v>0</v>
      </c>
      <c r="N48" s="16"/>
      <c r="O48" s="43">
        <f>'[1]Sheet1'!$S$46</f>
        <v>0.02</v>
      </c>
    </row>
    <row r="49" spans="1:15" ht="12.75">
      <c r="A49" s="2"/>
      <c r="B49" s="13" t="s">
        <v>37</v>
      </c>
      <c r="E49" s="43">
        <f>'[1]Sheet1'!$D$47</f>
        <v>0</v>
      </c>
      <c r="F49" s="16"/>
      <c r="G49" s="43">
        <f>'[1]Sheet1'!$G$47</f>
        <v>0.02</v>
      </c>
      <c r="H49" s="16"/>
      <c r="I49" s="43">
        <f>'[1]Sheet1'!$J$47</f>
        <v>0</v>
      </c>
      <c r="J49" s="16"/>
      <c r="K49" s="43">
        <f>'[1]Sheet1'!$M$47</f>
        <v>0.02</v>
      </c>
      <c r="L49" s="16"/>
      <c r="M49" s="43">
        <f>'[1]Sheet1'!$P$47</f>
        <v>0</v>
      </c>
      <c r="N49" s="16"/>
      <c r="O49" s="43">
        <f>'[1]Sheet1'!$S$47</f>
        <v>0.02</v>
      </c>
    </row>
    <row r="50" spans="1:15" ht="12.75">
      <c r="A50" s="2"/>
      <c r="B50" s="13" t="s">
        <v>32</v>
      </c>
      <c r="E50" s="43">
        <f>'[1]Sheet1'!$D$48</f>
        <v>0</v>
      </c>
      <c r="F50" s="16"/>
      <c r="G50" s="43">
        <f>'[1]Sheet1'!$G$48</f>
        <v>0.02</v>
      </c>
      <c r="H50" s="16"/>
      <c r="I50" s="43">
        <f>'[1]Sheet1'!$J$48</f>
        <v>0</v>
      </c>
      <c r="J50" s="16"/>
      <c r="K50" s="43">
        <f>'[1]Sheet1'!$M$48</f>
        <v>0.02</v>
      </c>
      <c r="L50" s="16"/>
      <c r="M50" s="43">
        <f>'[1]Sheet1'!$P$48</f>
        <v>0</v>
      </c>
      <c r="N50" s="16"/>
      <c r="O50" s="43">
        <f>'[1]Sheet1'!$S$48</f>
        <v>0.02</v>
      </c>
    </row>
    <row r="51" spans="2:15" ht="12.75">
      <c r="B51" t="s">
        <v>29</v>
      </c>
      <c r="E51" s="44">
        <f>'[1]Sheet1'!$D$49</f>
        <v>0</v>
      </c>
      <c r="F51" s="44"/>
      <c r="G51" s="44">
        <f>'[1]Sheet1'!$G$49</f>
        <v>0.01</v>
      </c>
      <c r="H51" s="44"/>
      <c r="I51" s="44">
        <f>'[1]Sheet1'!$J$49</f>
        <v>0</v>
      </c>
      <c r="J51" s="44"/>
      <c r="K51" s="44">
        <f>'[1]Sheet1'!$M$49</f>
        <v>0.01</v>
      </c>
      <c r="L51" s="44"/>
      <c r="M51" s="44">
        <f>'[1]Sheet1'!$P$49</f>
        <v>0</v>
      </c>
      <c r="N51" s="44"/>
      <c r="O51" s="44">
        <f>'[1]Sheet1'!$S$49</f>
        <v>0.01</v>
      </c>
    </row>
    <row r="52" spans="2:15" ht="12.75">
      <c r="B52" t="s">
        <v>19</v>
      </c>
      <c r="E52" s="44">
        <f>'[1]Sheet1'!$D$50</f>
        <v>-0.0038</v>
      </c>
      <c r="F52" s="44"/>
      <c r="G52" s="44">
        <f>'[1]Sheet1'!$G$50</f>
        <v>-0.0038</v>
      </c>
      <c r="H52" s="44"/>
      <c r="I52" s="44">
        <f>'[1]Sheet1'!$J$50</f>
        <v>0</v>
      </c>
      <c r="J52" s="44"/>
      <c r="K52" s="44">
        <f>'[1]Sheet1'!$M$50</f>
        <v>0.02</v>
      </c>
      <c r="L52" s="44"/>
      <c r="M52" s="44">
        <f>'[1]Sheet1'!$P$50</f>
        <v>0</v>
      </c>
      <c r="N52" s="44"/>
      <c r="O52" s="44">
        <f>'[1]Sheet1'!$S$50</f>
        <v>0.02</v>
      </c>
    </row>
    <row r="53" spans="2:15" ht="12.75">
      <c r="B53" s="13" t="s">
        <v>33</v>
      </c>
      <c r="E53" s="44">
        <f>'[1]Sheet1'!$D$51</f>
        <v>0</v>
      </c>
      <c r="F53" s="44"/>
      <c r="G53" s="44">
        <f>'[1]Sheet1'!$G$51</f>
        <v>0</v>
      </c>
      <c r="H53" s="44"/>
      <c r="I53" s="44">
        <f>'[1]Sheet1'!$J$51</f>
        <v>0</v>
      </c>
      <c r="J53" s="44"/>
      <c r="K53" s="44">
        <f>'[1]Sheet1'!$M$51</f>
        <v>0</v>
      </c>
      <c r="L53" s="44"/>
      <c r="M53" s="44">
        <f>'[1]Sheet1'!$P$51</f>
        <v>0</v>
      </c>
      <c r="N53" s="44"/>
      <c r="O53" s="44">
        <f>'[1]Sheet1'!$S$51</f>
        <v>0</v>
      </c>
    </row>
    <row r="54" spans="2:15" ht="12.75">
      <c r="B54" s="13" t="s">
        <v>34</v>
      </c>
      <c r="E54" s="44">
        <f>'[1]Sheet1'!$D$52</f>
        <v>0</v>
      </c>
      <c r="F54" s="44"/>
      <c r="G54" s="44">
        <f>'[1]Sheet1'!$G$52</f>
        <v>0</v>
      </c>
      <c r="H54" s="44"/>
      <c r="I54" s="44">
        <f>'[1]Sheet1'!$J$52</f>
        <v>0</v>
      </c>
      <c r="J54" s="44"/>
      <c r="K54" s="44">
        <f>'[1]Sheet1'!$M$52</f>
        <v>0</v>
      </c>
      <c r="L54" s="44"/>
      <c r="M54" s="44">
        <f>'[1]Sheet1'!$P$52</f>
        <v>0</v>
      </c>
      <c r="N54" s="44"/>
      <c r="O54" s="44">
        <f>'[1]Sheet1'!$S$52</f>
        <v>0</v>
      </c>
    </row>
    <row r="55" spans="2:15" ht="12.75">
      <c r="B55" s="13" t="s">
        <v>35</v>
      </c>
      <c r="E55" s="44">
        <f>'[1]Sheet1'!$D$53</f>
        <v>0</v>
      </c>
      <c r="F55" s="44"/>
      <c r="G55" s="44">
        <f>'[1]Sheet1'!$G$53</f>
        <v>0</v>
      </c>
      <c r="H55" s="44"/>
      <c r="I55" s="44">
        <f>'[1]Sheet1'!$J$53</f>
        <v>0</v>
      </c>
      <c r="J55" s="44"/>
      <c r="K55" s="44">
        <f>'[1]Sheet1'!$M$53</f>
        <v>0</v>
      </c>
      <c r="L55" s="44"/>
      <c r="M55" s="44">
        <f>'[1]Sheet1'!$P$53</f>
        <v>0</v>
      </c>
      <c r="N55" s="44"/>
      <c r="O55" s="44">
        <f>'[1]Sheet1'!$S$53</f>
        <v>0</v>
      </c>
    </row>
    <row r="56" spans="2:15" ht="12.75">
      <c r="B56" s="13" t="s">
        <v>36</v>
      </c>
      <c r="E56" s="44">
        <f>'[1]Sheet1'!$D$54</f>
        <v>0</v>
      </c>
      <c r="F56" s="44"/>
      <c r="G56" s="44">
        <f>'[1]Sheet1'!$G$54</f>
        <v>0</v>
      </c>
      <c r="H56" s="44"/>
      <c r="I56" s="44">
        <f>'[1]Sheet1'!$J$54</f>
        <v>0</v>
      </c>
      <c r="J56" s="44"/>
      <c r="K56" s="44">
        <f>'[1]Sheet1'!$M$54</f>
        <v>0</v>
      </c>
      <c r="L56" s="44"/>
      <c r="M56" s="44">
        <f>'[1]Sheet1'!$P$54</f>
        <v>0</v>
      </c>
      <c r="N56" s="44"/>
      <c r="O56" s="44">
        <f>'[1]Sheet1'!$S$54</f>
        <v>0</v>
      </c>
    </row>
    <row r="57" spans="2:15" ht="12.75">
      <c r="B57" s="13" t="s">
        <v>65</v>
      </c>
      <c r="E57" s="44">
        <f>'[1]Sheet1'!$D$55</f>
        <v>0</v>
      </c>
      <c r="F57" s="44"/>
      <c r="G57" s="44">
        <f>'[1]Sheet1'!$G$55</f>
        <v>0</v>
      </c>
      <c r="H57" s="44"/>
      <c r="I57" s="44">
        <f>'[1]Sheet1'!$J$55</f>
        <v>0.015</v>
      </c>
      <c r="J57" s="44"/>
      <c r="K57" s="44">
        <f>'[1]Sheet1'!$M$55</f>
        <v>0.04</v>
      </c>
      <c r="L57" s="44"/>
      <c r="M57" s="44">
        <f>'[1]Sheet1'!$P$55</f>
        <v>0.015</v>
      </c>
      <c r="N57" s="44"/>
      <c r="O57" s="44">
        <f>'[1]Sheet1'!$S$55</f>
        <v>0.04</v>
      </c>
    </row>
    <row r="58" spans="2:15" ht="12.75">
      <c r="B58" s="13" t="s">
        <v>41</v>
      </c>
      <c r="E58" s="44">
        <f>'[1]Sheet1'!$D$56</f>
        <v>0</v>
      </c>
      <c r="F58" s="44"/>
      <c r="G58" s="44">
        <f>'[1]Sheet1'!$G$56</f>
        <v>0</v>
      </c>
      <c r="H58" s="44"/>
      <c r="I58" s="44">
        <f>'[1]Sheet1'!$J$56</f>
        <v>0.015</v>
      </c>
      <c r="J58" s="44"/>
      <c r="K58" s="44">
        <f>'[1]Sheet1'!$M$56</f>
        <v>0.04</v>
      </c>
      <c r="L58" s="44"/>
      <c r="M58" s="44">
        <f>'[1]Sheet1'!$P$56</f>
        <v>0.015</v>
      </c>
      <c r="N58" s="44"/>
      <c r="O58" s="44">
        <f>'[1]Sheet1'!$S$56</f>
        <v>0.04</v>
      </c>
    </row>
    <row r="59" spans="2:15" ht="12.75">
      <c r="B59" s="13" t="s">
        <v>42</v>
      </c>
      <c r="E59" s="44">
        <f>'[1]Sheet1'!$D$57</f>
        <v>0</v>
      </c>
      <c r="F59" s="44"/>
      <c r="G59" s="44">
        <f>'[1]Sheet1'!$G$57</f>
        <v>0</v>
      </c>
      <c r="H59" s="44"/>
      <c r="I59" s="44">
        <f>'[1]Sheet1'!$J$57</f>
        <v>0.015</v>
      </c>
      <c r="J59" s="44"/>
      <c r="K59" s="44">
        <f>'[1]Sheet1'!$M$57</f>
        <v>0.04</v>
      </c>
      <c r="L59" s="44"/>
      <c r="M59" s="44">
        <f>'[1]Sheet1'!$P$57</f>
        <v>0.015</v>
      </c>
      <c r="N59" s="44"/>
      <c r="O59" s="44">
        <f>'[1]Sheet1'!$S$57</f>
        <v>0.04</v>
      </c>
    </row>
    <row r="60" spans="2:15" ht="12.75">
      <c r="B60" s="13" t="s">
        <v>43</v>
      </c>
      <c r="E60" s="44">
        <f>'[1]Sheet1'!$D$58</f>
        <v>0</v>
      </c>
      <c r="F60" s="44"/>
      <c r="G60" s="44">
        <f>'[1]Sheet1'!$G$58</f>
        <v>0</v>
      </c>
      <c r="H60" s="44"/>
      <c r="I60" s="44">
        <f>'[1]Sheet1'!$J$58</f>
        <v>0</v>
      </c>
      <c r="J60" s="44"/>
      <c r="K60" s="44">
        <f>'[1]Sheet1'!$M$58</f>
        <v>0</v>
      </c>
      <c r="L60" s="44"/>
      <c r="M60" s="44">
        <f>'[1]Sheet1'!$P$58</f>
        <v>0</v>
      </c>
      <c r="N60" s="44"/>
      <c r="O60" s="44">
        <f>'[1]Sheet1'!$S$58</f>
        <v>0</v>
      </c>
    </row>
    <row r="61" spans="2:15" ht="12.75">
      <c r="B61" s="15" t="s">
        <v>44</v>
      </c>
      <c r="E61" s="44">
        <f>'[1]Sheet1'!$D$59</f>
        <v>0</v>
      </c>
      <c r="F61" s="44"/>
      <c r="G61" s="44">
        <f>'[1]Sheet1'!$G$59</f>
        <v>0</v>
      </c>
      <c r="H61" s="44"/>
      <c r="I61" s="44">
        <f>'[1]Sheet1'!$J$59</f>
        <v>0</v>
      </c>
      <c r="J61" s="44"/>
      <c r="K61" s="44">
        <f>'[1]Sheet1'!$M$59</f>
        <v>0</v>
      </c>
      <c r="L61" s="44"/>
      <c r="M61" s="44">
        <f>'[1]Sheet1'!$P$59</f>
        <v>0</v>
      </c>
      <c r="N61" s="44"/>
      <c r="O61" s="44">
        <f>'[1]Sheet1'!$S$59</f>
        <v>0</v>
      </c>
    </row>
    <row r="62" spans="2:15" ht="12.75">
      <c r="B62" s="15"/>
      <c r="E62" s="44"/>
      <c r="F62" s="44"/>
      <c r="G62" s="44"/>
      <c r="H62" s="44"/>
      <c r="I62" s="44"/>
      <c r="J62" s="44"/>
      <c r="K62" s="44"/>
      <c r="L62" s="44"/>
      <c r="M62" s="44"/>
      <c r="N62" s="44"/>
      <c r="O62" s="44"/>
    </row>
    <row r="63" spans="1:15" ht="12.75">
      <c r="A63" s="18" t="s">
        <v>38</v>
      </c>
      <c r="B63" s="18"/>
      <c r="C63" s="6"/>
      <c r="E63" s="45"/>
      <c r="F63" s="45"/>
      <c r="G63" s="45"/>
      <c r="H63" s="45"/>
      <c r="I63" s="45"/>
      <c r="J63" s="45"/>
      <c r="K63" s="45"/>
      <c r="L63" s="45"/>
      <c r="M63" s="45"/>
      <c r="N63" s="45"/>
      <c r="O63" s="45"/>
    </row>
    <row r="64" spans="2:15" ht="12.75">
      <c r="B64" t="s">
        <v>18</v>
      </c>
      <c r="E64" s="44" t="str">
        <f>'[1]Sheet1'!$D$60</f>
        <v>Included</v>
      </c>
      <c r="F64" s="44"/>
      <c r="G64" s="44" t="str">
        <f>'[1]Sheet1'!$G$60</f>
        <v>Included</v>
      </c>
      <c r="H64" s="44"/>
      <c r="I64" s="44">
        <f>'[1]Sheet1'!$J$60</f>
        <v>0.015</v>
      </c>
      <c r="J64" s="44"/>
      <c r="K64" s="44">
        <f>'[1]Sheet1'!$M$60</f>
        <v>0.015</v>
      </c>
      <c r="L64" s="44"/>
      <c r="M64" s="44">
        <f>'[1]Sheet1'!$P$60</f>
        <v>0.015</v>
      </c>
      <c r="N64" s="44"/>
      <c r="O64" s="44">
        <f>'[1]Sheet1'!$S$60</f>
        <v>0.015</v>
      </c>
    </row>
    <row r="65" spans="2:15" ht="12.75">
      <c r="B65" t="s">
        <v>27</v>
      </c>
      <c r="E65" s="44">
        <f>SUM(E52:E64)</f>
        <v>-0.0038</v>
      </c>
      <c r="F65" s="44"/>
      <c r="G65" s="44">
        <f>SUM(G52:G64)</f>
        <v>-0.0038</v>
      </c>
      <c r="H65" s="44"/>
      <c r="I65" s="44">
        <f>'[1]Sheet1'!$I$31</f>
        <v>0.015</v>
      </c>
      <c r="J65" s="44"/>
      <c r="K65" s="44">
        <f>'[1]Sheet1'!$L$31</f>
        <v>0.035</v>
      </c>
      <c r="L65" s="44"/>
      <c r="M65" s="44">
        <f>'[1]Sheet1'!$O$31</f>
        <v>0.015</v>
      </c>
      <c r="N65" s="44"/>
      <c r="O65" s="44">
        <f>'[1]Sheet1'!$R$31</f>
        <v>0.035</v>
      </c>
    </row>
    <row r="66" spans="2:15" ht="12.75">
      <c r="B66" t="s">
        <v>28</v>
      </c>
      <c r="E66" s="44">
        <f>SUM(E52:E64)</f>
        <v>-0.0038</v>
      </c>
      <c r="F66" s="44"/>
      <c r="G66" s="44">
        <f>SUM(G52:G64)</f>
        <v>-0.0038</v>
      </c>
      <c r="H66" s="44"/>
      <c r="I66" s="44">
        <f>'[1]Sheet1'!$I$32</f>
        <v>0.015</v>
      </c>
      <c r="J66" s="44"/>
      <c r="K66" s="44">
        <f>'[1]Sheet1'!$L$32</f>
        <v>0.035</v>
      </c>
      <c r="L66" s="44"/>
      <c r="M66" s="44">
        <f>'[1]Sheet1'!$O$32</f>
        <v>0.015</v>
      </c>
      <c r="N66" s="44"/>
      <c r="O66" s="44">
        <f>'[1]Sheet1'!$R$32</f>
        <v>0.035</v>
      </c>
    </row>
    <row r="67" spans="2:15" ht="12.75">
      <c r="B67" t="s">
        <v>22</v>
      </c>
      <c r="E67" s="44" t="str">
        <f>'[1]Sheet1'!$D$61</f>
        <v>Included</v>
      </c>
      <c r="F67" s="44"/>
      <c r="G67" s="44" t="str">
        <f>'[1]Sheet1'!$G$61</f>
        <v>Included</v>
      </c>
      <c r="H67" s="44"/>
      <c r="I67" s="44">
        <f>'[1]Sheet1'!$I$33</f>
        <v>0.015</v>
      </c>
      <c r="J67" s="44"/>
      <c r="K67" s="44">
        <f>'[1]Sheet1'!$L$33</f>
        <v>0.05</v>
      </c>
      <c r="L67" s="44"/>
      <c r="M67" s="44">
        <f>'[1]Sheet1'!$O$33</f>
        <v>0.015</v>
      </c>
      <c r="N67" s="44"/>
      <c r="O67" s="44">
        <f>'[1]Sheet1'!$R$33</f>
        <v>0.05</v>
      </c>
    </row>
    <row r="68" spans="2:15" ht="12.75">
      <c r="B68" t="s">
        <v>23</v>
      </c>
      <c r="E68" s="44" t="str">
        <f>'[1]Sheet1'!$D$62</f>
        <v>Included</v>
      </c>
      <c r="F68" s="44"/>
      <c r="G68" s="44" t="str">
        <f>'[1]Sheet1'!$G$62</f>
        <v>Included</v>
      </c>
      <c r="H68" s="44"/>
      <c r="I68" s="44">
        <f>'[1]Sheet1'!$I$34</f>
        <v>0</v>
      </c>
      <c r="J68" s="44"/>
      <c r="K68" s="44">
        <f>'[1]Sheet1'!$L$34</f>
        <v>0.05</v>
      </c>
      <c r="L68" s="44"/>
      <c r="M68" s="44">
        <f>'[1]Sheet1'!$O$34</f>
        <v>0</v>
      </c>
      <c r="N68" s="44"/>
      <c r="O68" s="44">
        <f>'[1]Sheet1'!$R$34</f>
        <v>0.05</v>
      </c>
    </row>
    <row r="69" spans="2:15" ht="12.75">
      <c r="B69" t="s">
        <v>24</v>
      </c>
      <c r="E69" s="44" t="str">
        <f>'[1]Sheet1'!$D$63</f>
        <v>Included</v>
      </c>
      <c r="F69" s="44"/>
      <c r="G69" s="44" t="str">
        <f>'[1]Sheet1'!$G$63</f>
        <v>Included</v>
      </c>
      <c r="H69" s="44"/>
      <c r="I69" s="44">
        <f>'[1]Sheet1'!$I$35</f>
        <v>0</v>
      </c>
      <c r="J69" s="44"/>
      <c r="K69" s="44">
        <f>'[1]Sheet1'!$L$35</f>
        <v>0.05</v>
      </c>
      <c r="L69" s="44"/>
      <c r="M69" s="44">
        <f>'[1]Sheet1'!$O$35</f>
        <v>0</v>
      </c>
      <c r="N69" s="44"/>
      <c r="O69" s="44">
        <f>'[1]Sheet1'!$R$35</f>
        <v>0.05</v>
      </c>
    </row>
    <row r="70" spans="2:15" ht="12.75">
      <c r="B70" t="s">
        <v>25</v>
      </c>
      <c r="E70" s="44" t="str">
        <f>'[1]Sheet1'!$D$64</f>
        <v>Included</v>
      </c>
      <c r="F70" s="44"/>
      <c r="G70" s="44" t="str">
        <f>'[1]Sheet1'!$G$64</f>
        <v>Included</v>
      </c>
      <c r="H70" s="44"/>
      <c r="I70" s="44">
        <f>'[1]Sheet1'!$I$36</f>
        <v>0</v>
      </c>
      <c r="J70" s="44"/>
      <c r="K70" s="44">
        <f>'[1]Sheet1'!$L$36</f>
        <v>0.05</v>
      </c>
      <c r="L70" s="44"/>
      <c r="M70" s="44">
        <f>'[1]Sheet1'!$O$36</f>
        <v>0</v>
      </c>
      <c r="N70" s="44"/>
      <c r="O70" s="44">
        <f>'[1]Sheet1'!$R$36</f>
        <v>0.05</v>
      </c>
    </row>
    <row r="71" spans="5:15" ht="12.75">
      <c r="E71" s="14"/>
      <c r="F71" s="5"/>
      <c r="G71" s="14"/>
      <c r="H71" s="5"/>
      <c r="I71" s="5"/>
      <c r="J71" s="5"/>
      <c r="K71" s="5"/>
      <c r="L71" s="5"/>
      <c r="M71" s="5"/>
      <c r="N71" s="5"/>
      <c r="O71" s="5"/>
    </row>
    <row r="72" spans="1:15" ht="12.75">
      <c r="A72" s="18" t="s">
        <v>21</v>
      </c>
      <c r="B72" s="6"/>
      <c r="C72" s="6"/>
      <c r="E72" s="17"/>
      <c r="F72" s="17"/>
      <c r="G72" s="17"/>
      <c r="H72" s="17"/>
      <c r="I72" s="17"/>
      <c r="J72" s="17"/>
      <c r="K72" s="17"/>
      <c r="L72" s="17"/>
      <c r="M72" s="17"/>
      <c r="N72" s="17"/>
      <c r="O72" s="17"/>
    </row>
    <row r="73" ht="12.75">
      <c r="B73" t="s">
        <v>20</v>
      </c>
    </row>
    <row r="74" ht="12.75">
      <c r="B74" t="s">
        <v>45</v>
      </c>
    </row>
  </sheetData>
  <sheetProtection sheet="1"/>
  <mergeCells count="8">
    <mergeCell ref="E1:G1"/>
    <mergeCell ref="I1:K1"/>
    <mergeCell ref="M1:O1"/>
    <mergeCell ref="E46:G46"/>
    <mergeCell ref="I46:K46"/>
    <mergeCell ref="M46:O46"/>
    <mergeCell ref="A43:O43"/>
    <mergeCell ref="A45:O45"/>
  </mergeCells>
  <printOptions/>
  <pageMargins left="0.75" right="0.75" top="1" bottom="1" header="0.5" footer="0.5"/>
  <pageSetup fitToHeight="2" horizontalDpi="600" verticalDpi="600" orientation="landscape" scale="67" r:id="rId1"/>
  <headerFooter alignWithMargins="0">
    <oddHeader>&amp;C&amp;"Arial,Bold"&amp;12Crafton Hills College 2010-2013
Long Range Financial Plan and Forecast</oddHeader>
    <oddFooter>&amp;C&amp;P&amp;RRevised 4-12-10</oddFooter>
  </headerFooter>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Tommi</dc:creator>
  <cp:keywords/>
  <dc:description/>
  <cp:lastModifiedBy>Matthew C. Lee</cp:lastModifiedBy>
  <cp:lastPrinted>2010-04-12T19:42:55Z</cp:lastPrinted>
  <dcterms:created xsi:type="dcterms:W3CDTF">2010-04-06T00:55:46Z</dcterms:created>
  <dcterms:modified xsi:type="dcterms:W3CDTF">2010-04-12T19:43:09Z</dcterms:modified>
  <cp:category/>
  <cp:version/>
  <cp:contentType/>
  <cp:contentStatus/>
</cp:coreProperties>
</file>